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68"/>
  </bookViews>
  <sheets>
    <sheet name="География-11 2018-2021" sheetId="11" r:id="rId1"/>
    <sheet name="География-11 2018 расклад" sheetId="13" r:id="rId2"/>
    <sheet name="География-11 2019 расклад" sheetId="12" r:id="rId3"/>
    <sheet name="География-11 2020 расклад" sheetId="10" r:id="rId4"/>
    <sheet name="География-11 2021 расклад" sheetId="9" r:id="rId5"/>
  </sheets>
  <calcPr calcId="145621"/>
</workbook>
</file>

<file path=xl/calcChain.xml><?xml version="1.0" encoding="utf-8"?>
<calcChain xmlns="http://schemas.openxmlformats.org/spreadsheetml/2006/main">
  <c r="N115" i="11" l="1"/>
  <c r="N83" i="11"/>
  <c r="N71" i="11"/>
  <c r="N68" i="11"/>
  <c r="J115" i="11"/>
  <c r="J83" i="11"/>
  <c r="J71" i="11"/>
  <c r="J68" i="11"/>
  <c r="J51" i="11"/>
  <c r="J48" i="11"/>
  <c r="J39" i="11"/>
  <c r="J30" i="11"/>
  <c r="J29" i="11"/>
  <c r="J22" i="11"/>
  <c r="J17" i="11"/>
  <c r="W124" i="11"/>
  <c r="S124" i="11"/>
  <c r="O124" i="11"/>
  <c r="K124" i="11"/>
  <c r="G124" i="11"/>
  <c r="U123" i="11"/>
  <c r="T123" i="11"/>
  <c r="Q123" i="11"/>
  <c r="P123" i="11"/>
  <c r="M123" i="11"/>
  <c r="L123" i="11"/>
  <c r="I123" i="11"/>
  <c r="H123" i="11"/>
  <c r="E123" i="11"/>
  <c r="D123" i="11"/>
  <c r="U121" i="11"/>
  <c r="T121" i="11"/>
  <c r="Q121" i="11"/>
  <c r="P121" i="11"/>
  <c r="M121" i="11"/>
  <c r="L121" i="11"/>
  <c r="I121" i="11"/>
  <c r="H121" i="11"/>
  <c r="E121" i="11"/>
  <c r="D121" i="11"/>
  <c r="V120" i="11"/>
  <c r="U120" i="11"/>
  <c r="T120" i="11"/>
  <c r="R120" i="11"/>
  <c r="Q120" i="11"/>
  <c r="P120" i="11"/>
  <c r="M120" i="11"/>
  <c r="L120" i="11"/>
  <c r="I120" i="11"/>
  <c r="H120" i="11"/>
  <c r="F120" i="11"/>
  <c r="E120" i="11"/>
  <c r="D120" i="11"/>
  <c r="U119" i="11"/>
  <c r="Q119" i="11"/>
  <c r="M119" i="11"/>
  <c r="I119" i="11"/>
  <c r="E119" i="11"/>
  <c r="W118" i="11"/>
  <c r="V118" i="11"/>
  <c r="S118" i="11"/>
  <c r="R118" i="11"/>
  <c r="O118" i="11"/>
  <c r="K118" i="11"/>
  <c r="G118" i="11"/>
  <c r="F118" i="11"/>
  <c r="W117" i="11"/>
  <c r="S117" i="11"/>
  <c r="O117" i="11"/>
  <c r="K117" i="11"/>
  <c r="G117" i="11"/>
  <c r="W116" i="11"/>
  <c r="S116" i="11"/>
  <c r="O116" i="11"/>
  <c r="K116" i="11"/>
  <c r="G116" i="11"/>
  <c r="W115" i="11"/>
  <c r="V115" i="11"/>
  <c r="U115" i="11"/>
  <c r="T115" i="11"/>
  <c r="S115" i="11"/>
  <c r="R115" i="11"/>
  <c r="Q115" i="11"/>
  <c r="P115" i="11"/>
  <c r="O115" i="11"/>
  <c r="M115" i="11"/>
  <c r="L115" i="11"/>
  <c r="K115" i="11"/>
  <c r="I115" i="11"/>
  <c r="H115" i="11"/>
  <c r="G115" i="11"/>
  <c r="F115" i="11"/>
  <c r="E115" i="11"/>
  <c r="D115" i="11"/>
  <c r="W113" i="11"/>
  <c r="S113" i="11"/>
  <c r="O113" i="11"/>
  <c r="K113" i="11"/>
  <c r="G113" i="11"/>
  <c r="W112" i="11"/>
  <c r="S112" i="11"/>
  <c r="O112" i="11"/>
  <c r="K112" i="11"/>
  <c r="G112" i="11"/>
  <c r="W111" i="11"/>
  <c r="V111" i="11"/>
  <c r="U111" i="11"/>
  <c r="T111" i="11"/>
  <c r="S111" i="11"/>
  <c r="R111" i="11"/>
  <c r="Q111" i="11"/>
  <c r="P111" i="11"/>
  <c r="O111" i="11"/>
  <c r="M111" i="11"/>
  <c r="L111" i="11"/>
  <c r="K111" i="11"/>
  <c r="I111" i="11"/>
  <c r="H111" i="11"/>
  <c r="G111" i="11"/>
  <c r="F111" i="11"/>
  <c r="E111" i="11"/>
  <c r="D111" i="11"/>
  <c r="W110" i="11"/>
  <c r="V110" i="11"/>
  <c r="U110" i="11"/>
  <c r="T110" i="11"/>
  <c r="S110" i="11"/>
  <c r="R110" i="11"/>
  <c r="Q110" i="11"/>
  <c r="P110" i="11"/>
  <c r="O110" i="11"/>
  <c r="M110" i="11"/>
  <c r="L110" i="11"/>
  <c r="K110" i="11"/>
  <c r="I110" i="11"/>
  <c r="H110" i="11"/>
  <c r="G110" i="11"/>
  <c r="F110" i="11"/>
  <c r="E110" i="11"/>
  <c r="D110" i="11"/>
  <c r="W109" i="11"/>
  <c r="V109" i="11"/>
  <c r="U109" i="11"/>
  <c r="T109" i="11"/>
  <c r="S109" i="11"/>
  <c r="R109" i="11"/>
  <c r="Q109" i="11"/>
  <c r="P109" i="11"/>
  <c r="O109" i="11"/>
  <c r="M109" i="11"/>
  <c r="L109" i="11"/>
  <c r="K109" i="11"/>
  <c r="I109" i="11"/>
  <c r="H109" i="11"/>
  <c r="G109" i="11"/>
  <c r="F109" i="11"/>
  <c r="E109" i="11"/>
  <c r="D109" i="11"/>
  <c r="V108" i="11"/>
  <c r="T108" i="11"/>
  <c r="R108" i="11"/>
  <c r="P108" i="11"/>
  <c r="L108" i="11"/>
  <c r="H108" i="11"/>
  <c r="F108" i="11"/>
  <c r="D108" i="11"/>
  <c r="W107" i="11"/>
  <c r="V107" i="11"/>
  <c r="U107" i="11"/>
  <c r="T107" i="11"/>
  <c r="S107" i="11"/>
  <c r="R107" i="11"/>
  <c r="Q107" i="11"/>
  <c r="P107" i="11"/>
  <c r="O107" i="11"/>
  <c r="M107" i="11"/>
  <c r="L107" i="11"/>
  <c r="K107" i="11"/>
  <c r="I107" i="11"/>
  <c r="H107" i="11"/>
  <c r="G107" i="11"/>
  <c r="F107" i="11"/>
  <c r="E107" i="11"/>
  <c r="D107" i="11"/>
  <c r="W106" i="11"/>
  <c r="V106" i="11"/>
  <c r="T106" i="11"/>
  <c r="S106" i="11"/>
  <c r="R106" i="11"/>
  <c r="P106" i="11"/>
  <c r="O106" i="11"/>
  <c r="L106" i="11"/>
  <c r="K106" i="11"/>
  <c r="H106" i="11"/>
  <c r="G106" i="11"/>
  <c r="F106" i="11"/>
  <c r="D106" i="11"/>
  <c r="W105" i="11"/>
  <c r="U105" i="11"/>
  <c r="S105" i="11"/>
  <c r="Q105" i="11"/>
  <c r="O105" i="11"/>
  <c r="M105" i="11"/>
  <c r="K105" i="11"/>
  <c r="I105" i="11"/>
  <c r="G105" i="11"/>
  <c r="E105" i="11"/>
  <c r="W104" i="11"/>
  <c r="T104" i="11"/>
  <c r="S104" i="11"/>
  <c r="P104" i="11"/>
  <c r="O104" i="11"/>
  <c r="L104" i="11"/>
  <c r="K104" i="11"/>
  <c r="H104" i="11"/>
  <c r="G104" i="11"/>
  <c r="D104" i="11"/>
  <c r="V103" i="11"/>
  <c r="R103" i="11"/>
  <c r="F103" i="11"/>
  <c r="W102" i="11"/>
  <c r="S102" i="11"/>
  <c r="O102" i="11"/>
  <c r="K102" i="11"/>
  <c r="G102" i="11"/>
  <c r="W101" i="11"/>
  <c r="V101" i="11"/>
  <c r="U101" i="11"/>
  <c r="S101" i="11"/>
  <c r="R101" i="11"/>
  <c r="Q101" i="11"/>
  <c r="O101" i="11"/>
  <c r="M101" i="11"/>
  <c r="K101" i="11"/>
  <c r="I101" i="11"/>
  <c r="G101" i="11"/>
  <c r="F101" i="11"/>
  <c r="E101" i="11"/>
  <c r="W100" i="11"/>
  <c r="V100" i="11"/>
  <c r="T100" i="11"/>
  <c r="S100" i="11"/>
  <c r="R100" i="11"/>
  <c r="P100" i="11"/>
  <c r="O100" i="11"/>
  <c r="L100" i="11"/>
  <c r="K100" i="11"/>
  <c r="H100" i="11"/>
  <c r="G100" i="11"/>
  <c r="F100" i="11"/>
  <c r="D100" i="11"/>
  <c r="W99" i="11"/>
  <c r="T99" i="11"/>
  <c r="S99" i="11"/>
  <c r="P99" i="11"/>
  <c r="O99" i="11"/>
  <c r="L99" i="11"/>
  <c r="K99" i="11"/>
  <c r="H99" i="11"/>
  <c r="G99" i="11"/>
  <c r="D99" i="11"/>
  <c r="W98" i="11"/>
  <c r="U98" i="11"/>
  <c r="T98" i="11"/>
  <c r="S98" i="11"/>
  <c r="Q98" i="11"/>
  <c r="P98" i="11"/>
  <c r="O98" i="11"/>
  <c r="M98" i="11"/>
  <c r="L98" i="11"/>
  <c r="K98" i="11"/>
  <c r="I98" i="11"/>
  <c r="H98" i="11"/>
  <c r="G98" i="11"/>
  <c r="E98" i="11"/>
  <c r="D98" i="11"/>
  <c r="U97" i="11"/>
  <c r="Q97" i="11"/>
  <c r="M97" i="11"/>
  <c r="I97" i="11"/>
  <c r="E97" i="11"/>
  <c r="T96" i="11"/>
  <c r="P96" i="11"/>
  <c r="L96" i="11"/>
  <c r="H96" i="11"/>
  <c r="D96" i="11"/>
  <c r="U95" i="11"/>
  <c r="T95" i="11"/>
  <c r="Q95" i="11"/>
  <c r="P95" i="11"/>
  <c r="M95" i="11"/>
  <c r="L95" i="11"/>
  <c r="I95" i="11"/>
  <c r="H95" i="11"/>
  <c r="E95" i="11"/>
  <c r="D95" i="11"/>
  <c r="W94" i="11"/>
  <c r="S94" i="11"/>
  <c r="O94" i="11"/>
  <c r="K94" i="11"/>
  <c r="G94" i="11"/>
  <c r="V93" i="11"/>
  <c r="R93" i="11"/>
  <c r="F93" i="11"/>
  <c r="W91" i="11"/>
  <c r="S91" i="11"/>
  <c r="O91" i="11"/>
  <c r="K91" i="11"/>
  <c r="G91" i="11"/>
  <c r="W90" i="11"/>
  <c r="S90" i="11"/>
  <c r="O90" i="11"/>
  <c r="K90" i="11"/>
  <c r="G90" i="11"/>
  <c r="W89" i="11"/>
  <c r="U89" i="11"/>
  <c r="S89" i="11"/>
  <c r="Q89" i="11"/>
  <c r="O89" i="11"/>
  <c r="M89" i="11"/>
  <c r="K89" i="11"/>
  <c r="I89" i="11"/>
  <c r="G89" i="11"/>
  <c r="E89" i="11"/>
  <c r="W88" i="11"/>
  <c r="V88" i="11"/>
  <c r="U88" i="11"/>
  <c r="T88" i="11"/>
  <c r="S88" i="11"/>
  <c r="R88" i="11"/>
  <c r="Q88" i="11"/>
  <c r="P88" i="11"/>
  <c r="O88" i="11"/>
  <c r="M88" i="11"/>
  <c r="L88" i="11"/>
  <c r="K88" i="11"/>
  <c r="I88" i="11"/>
  <c r="H88" i="11"/>
  <c r="G88" i="11"/>
  <c r="F88" i="11"/>
  <c r="E88" i="11"/>
  <c r="D88" i="11"/>
  <c r="W87" i="11"/>
  <c r="U87" i="11"/>
  <c r="T87" i="11"/>
  <c r="S87" i="11"/>
  <c r="Q87" i="11"/>
  <c r="P87" i="11"/>
  <c r="O87" i="11"/>
  <c r="L87" i="11"/>
  <c r="K87" i="11"/>
  <c r="I87" i="11"/>
  <c r="H87" i="11"/>
  <c r="G87" i="11"/>
  <c r="D87" i="11"/>
  <c r="U86" i="11"/>
  <c r="Q86" i="11"/>
  <c r="M86" i="11"/>
  <c r="I86" i="11"/>
  <c r="E86" i="11"/>
  <c r="U85" i="11"/>
  <c r="Q85" i="11"/>
  <c r="I85" i="11"/>
  <c r="W84" i="11"/>
  <c r="U84" i="11"/>
  <c r="T84" i="11"/>
  <c r="S84" i="11"/>
  <c r="Q84" i="11"/>
  <c r="P84" i="11"/>
  <c r="O84" i="11"/>
  <c r="M84" i="11"/>
  <c r="L84" i="11"/>
  <c r="K84" i="11"/>
  <c r="I84" i="11"/>
  <c r="H84" i="11"/>
  <c r="G84" i="11"/>
  <c r="E84" i="11"/>
  <c r="D84" i="11"/>
  <c r="W83" i="11"/>
  <c r="V83" i="11"/>
  <c r="U83" i="11"/>
  <c r="T83" i="11"/>
  <c r="S83" i="11"/>
  <c r="R83" i="11"/>
  <c r="Q83" i="11"/>
  <c r="P83" i="11"/>
  <c r="O83" i="11"/>
  <c r="M83" i="11"/>
  <c r="L83" i="11"/>
  <c r="K83" i="11"/>
  <c r="I83" i="11"/>
  <c r="H83" i="11"/>
  <c r="G83" i="11"/>
  <c r="F83" i="11"/>
  <c r="E83" i="11"/>
  <c r="D83" i="11"/>
  <c r="V81" i="11"/>
  <c r="U81" i="11"/>
  <c r="T81" i="11"/>
  <c r="R81" i="11"/>
  <c r="Q81" i="11"/>
  <c r="P81" i="11"/>
  <c r="M81" i="11"/>
  <c r="L81" i="11"/>
  <c r="I81" i="11"/>
  <c r="H81" i="11"/>
  <c r="F81" i="11"/>
  <c r="E81" i="11"/>
  <c r="D81" i="11"/>
  <c r="W80" i="11"/>
  <c r="S80" i="11"/>
  <c r="O80" i="11"/>
  <c r="K80" i="11"/>
  <c r="G80" i="11"/>
  <c r="U78" i="11"/>
  <c r="Q78" i="11"/>
  <c r="M78" i="11"/>
  <c r="I78" i="11"/>
  <c r="E78" i="11"/>
  <c r="U77" i="11"/>
  <c r="T77" i="11"/>
  <c r="Q77" i="11"/>
  <c r="P77" i="11"/>
  <c r="M77" i="11"/>
  <c r="L77" i="11"/>
  <c r="I77" i="11"/>
  <c r="H77" i="11"/>
  <c r="E77" i="11"/>
  <c r="D77" i="11"/>
  <c r="V76" i="11"/>
  <c r="R76" i="11"/>
  <c r="F76" i="11"/>
  <c r="W73" i="11"/>
  <c r="S73" i="11"/>
  <c r="O73" i="11"/>
  <c r="K73" i="11"/>
  <c r="G73" i="11"/>
  <c r="W72" i="11"/>
  <c r="S72" i="11"/>
  <c r="O72" i="11"/>
  <c r="K72" i="11"/>
  <c r="G72" i="11"/>
  <c r="V71" i="11"/>
  <c r="T71" i="11"/>
  <c r="R71" i="11"/>
  <c r="P71" i="11"/>
  <c r="L71" i="11"/>
  <c r="H71" i="11"/>
  <c r="F71" i="11"/>
  <c r="D71" i="11"/>
  <c r="W70" i="11"/>
  <c r="V70" i="11"/>
  <c r="S70" i="11"/>
  <c r="R70" i="11"/>
  <c r="O70" i="11"/>
  <c r="K70" i="11"/>
  <c r="G70" i="11"/>
  <c r="F70" i="11"/>
  <c r="U69" i="11"/>
  <c r="T69" i="11"/>
  <c r="Q69" i="11"/>
  <c r="P69" i="11"/>
  <c r="M69" i="11"/>
  <c r="L69" i="11"/>
  <c r="I69" i="11"/>
  <c r="H69" i="11"/>
  <c r="E69" i="11"/>
  <c r="D69" i="11"/>
  <c r="W68" i="11"/>
  <c r="V68" i="11"/>
  <c r="U68" i="11"/>
  <c r="T68" i="11"/>
  <c r="S68" i="11"/>
  <c r="R68" i="11"/>
  <c r="Q68" i="11"/>
  <c r="P68" i="11"/>
  <c r="O68" i="11"/>
  <c r="M68" i="11"/>
  <c r="L68" i="11"/>
  <c r="K68" i="11"/>
  <c r="I68" i="11"/>
  <c r="H68" i="11"/>
  <c r="G68" i="11"/>
  <c r="F68" i="11"/>
  <c r="E68" i="11"/>
  <c r="D68" i="11"/>
  <c r="V67" i="11"/>
  <c r="R67" i="11"/>
  <c r="F67" i="11"/>
  <c r="W64" i="11"/>
  <c r="V64" i="11"/>
  <c r="U64" i="11"/>
  <c r="T64" i="11"/>
  <c r="S64" i="11"/>
  <c r="R64" i="11"/>
  <c r="P64" i="11"/>
  <c r="O64" i="11"/>
  <c r="L64" i="11"/>
  <c r="K64" i="11"/>
  <c r="H64" i="11"/>
  <c r="G64" i="11"/>
  <c r="F64" i="11"/>
  <c r="D64" i="11"/>
  <c r="W61" i="11"/>
  <c r="U61" i="11"/>
  <c r="T61" i="11"/>
  <c r="S61" i="11"/>
  <c r="Q61" i="11"/>
  <c r="P61" i="11"/>
  <c r="O61" i="11"/>
  <c r="M61" i="11"/>
  <c r="L61" i="11"/>
  <c r="K61" i="11"/>
  <c r="I61" i="11"/>
  <c r="H61" i="11"/>
  <c r="G61" i="11"/>
  <c r="E61" i="11"/>
  <c r="D61" i="11"/>
  <c r="W60" i="11"/>
  <c r="S60" i="11"/>
  <c r="O60" i="11"/>
  <c r="K60" i="11"/>
  <c r="G60" i="11"/>
  <c r="T58" i="11"/>
  <c r="P58" i="11"/>
  <c r="L58" i="11"/>
  <c r="H58" i="11"/>
  <c r="D58" i="11"/>
  <c r="V57" i="11"/>
  <c r="R57" i="11"/>
  <c r="F57" i="11"/>
  <c r="V56" i="11"/>
  <c r="U56" i="11"/>
  <c r="T56" i="11"/>
  <c r="R56" i="11"/>
  <c r="Q56" i="11"/>
  <c r="P56" i="11"/>
  <c r="M56" i="11"/>
  <c r="L56" i="11"/>
  <c r="I56" i="11"/>
  <c r="H56" i="11"/>
  <c r="F56" i="11"/>
  <c r="E56" i="11"/>
  <c r="D56" i="11"/>
  <c r="T55" i="11"/>
  <c r="P55" i="11"/>
  <c r="L55" i="11"/>
  <c r="H55" i="11"/>
  <c r="D55" i="11"/>
  <c r="W54" i="11"/>
  <c r="V54" i="11"/>
  <c r="U54" i="11"/>
  <c r="T54" i="11"/>
  <c r="S54" i="11"/>
  <c r="R54" i="11"/>
  <c r="Q54" i="11"/>
  <c r="P54" i="11"/>
  <c r="O54" i="11"/>
  <c r="M54" i="11"/>
  <c r="L54" i="11"/>
  <c r="K54" i="11"/>
  <c r="I54" i="11"/>
  <c r="H54" i="11"/>
  <c r="G54" i="11"/>
  <c r="F54" i="11"/>
  <c r="E54" i="11"/>
  <c r="D54" i="11"/>
  <c r="U53" i="11"/>
  <c r="Q53" i="11"/>
  <c r="M53" i="11"/>
  <c r="I53" i="11"/>
  <c r="E53" i="11"/>
  <c r="W52" i="11"/>
  <c r="V52" i="11"/>
  <c r="S52" i="11"/>
  <c r="R52" i="11"/>
  <c r="O52" i="11"/>
  <c r="K52" i="11"/>
  <c r="G52" i="11"/>
  <c r="F52" i="11"/>
  <c r="W51" i="11"/>
  <c r="V51" i="11"/>
  <c r="S51" i="11"/>
  <c r="R51" i="11"/>
  <c r="O51" i="11"/>
  <c r="N51" i="11"/>
  <c r="K51" i="11"/>
  <c r="G51" i="11"/>
  <c r="F51" i="11"/>
  <c r="T50" i="11"/>
  <c r="P50" i="11"/>
  <c r="L50" i="11"/>
  <c r="H50" i="11"/>
  <c r="D50" i="11"/>
  <c r="W49" i="11"/>
  <c r="T49" i="11"/>
  <c r="S49" i="11"/>
  <c r="P49" i="11"/>
  <c r="O49" i="11"/>
  <c r="L49" i="11"/>
  <c r="K49" i="11"/>
  <c r="H49" i="11"/>
  <c r="G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I48" i="11"/>
  <c r="H48" i="11"/>
  <c r="G48" i="11"/>
  <c r="F48" i="11"/>
  <c r="E48" i="11"/>
  <c r="D48" i="11"/>
  <c r="V47" i="11"/>
  <c r="R47" i="11"/>
  <c r="F47" i="11"/>
  <c r="U46" i="11"/>
  <c r="Q46" i="11"/>
  <c r="M46" i="11"/>
  <c r="I46" i="11"/>
  <c r="E46" i="11"/>
  <c r="W43" i="11"/>
  <c r="S43" i="11"/>
  <c r="O43" i="11"/>
  <c r="K43" i="11"/>
  <c r="G43" i="11"/>
  <c r="U41" i="11"/>
  <c r="Q41" i="11"/>
  <c r="M41" i="11"/>
  <c r="I41" i="11"/>
  <c r="E41" i="11"/>
  <c r="V39" i="11"/>
  <c r="R39" i="11"/>
  <c r="N39" i="11"/>
  <c r="F39" i="11"/>
  <c r="V38" i="11"/>
  <c r="R38" i="11"/>
  <c r="F38" i="11"/>
  <c r="W37" i="11"/>
  <c r="S37" i="11"/>
  <c r="O37" i="11"/>
  <c r="K37" i="11"/>
  <c r="G37" i="11"/>
  <c r="W35" i="11"/>
  <c r="S35" i="11"/>
  <c r="O35" i="11"/>
  <c r="K35" i="11"/>
  <c r="G35" i="11"/>
  <c r="W34" i="11"/>
  <c r="T34" i="11"/>
  <c r="S34" i="11"/>
  <c r="P34" i="11"/>
  <c r="O34" i="11"/>
  <c r="L34" i="11"/>
  <c r="K34" i="11"/>
  <c r="H34" i="11"/>
  <c r="G34" i="11"/>
  <c r="D34" i="11"/>
  <c r="W33" i="11"/>
  <c r="U33" i="11"/>
  <c r="S33" i="11"/>
  <c r="Q33" i="11"/>
  <c r="O33" i="11"/>
  <c r="M33" i="11"/>
  <c r="K33" i="11"/>
  <c r="I33" i="11"/>
  <c r="G33" i="11"/>
  <c r="E33" i="11"/>
  <c r="W32" i="11"/>
  <c r="U32" i="11"/>
  <c r="S32" i="11"/>
  <c r="Q32" i="11"/>
  <c r="O32" i="11"/>
  <c r="M32" i="11"/>
  <c r="K32" i="11"/>
  <c r="I32" i="11"/>
  <c r="G32" i="11"/>
  <c r="E32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I30" i="11"/>
  <c r="H30" i="11"/>
  <c r="G30" i="11"/>
  <c r="F30" i="11"/>
  <c r="E30" i="11"/>
  <c r="D30" i="11"/>
  <c r="V29" i="11"/>
  <c r="U29" i="11"/>
  <c r="R29" i="11"/>
  <c r="Q29" i="11"/>
  <c r="N29" i="11"/>
  <c r="M29" i="11"/>
  <c r="I29" i="11"/>
  <c r="F29" i="11"/>
  <c r="E29" i="11"/>
  <c r="W28" i="11"/>
  <c r="U28" i="11"/>
  <c r="T28" i="11"/>
  <c r="S28" i="11"/>
  <c r="Q28" i="11"/>
  <c r="P28" i="11"/>
  <c r="O28" i="11"/>
  <c r="M28" i="11"/>
  <c r="L28" i="11"/>
  <c r="K28" i="11"/>
  <c r="I28" i="11"/>
  <c r="H28" i="11"/>
  <c r="G28" i="11"/>
  <c r="E28" i="11"/>
  <c r="D28" i="11"/>
  <c r="U26" i="11"/>
  <c r="T26" i="11"/>
  <c r="Q26" i="11"/>
  <c r="P26" i="11"/>
  <c r="M26" i="11"/>
  <c r="L26" i="11"/>
  <c r="I26" i="11"/>
  <c r="H26" i="11"/>
  <c r="E26" i="11"/>
  <c r="D26" i="11"/>
  <c r="W25" i="11"/>
  <c r="U25" i="11"/>
  <c r="S25" i="11"/>
  <c r="Q25" i="11"/>
  <c r="O25" i="11"/>
  <c r="M25" i="11"/>
  <c r="K25" i="11"/>
  <c r="I25" i="11"/>
  <c r="G25" i="11"/>
  <c r="E25" i="11"/>
  <c r="W24" i="11"/>
  <c r="U24" i="11"/>
  <c r="S24" i="11"/>
  <c r="Q24" i="11"/>
  <c r="O24" i="11"/>
  <c r="M24" i="11"/>
  <c r="K24" i="11"/>
  <c r="I24" i="11"/>
  <c r="G24" i="11"/>
  <c r="E24" i="11"/>
  <c r="T23" i="11"/>
  <c r="P23" i="11"/>
  <c r="L23" i="11"/>
  <c r="H23" i="11"/>
  <c r="D23" i="11"/>
  <c r="W22" i="11"/>
  <c r="V22" i="11"/>
  <c r="T22" i="11"/>
  <c r="S22" i="11"/>
  <c r="R22" i="11"/>
  <c r="P22" i="11"/>
  <c r="O22" i="11"/>
  <c r="N22" i="11"/>
  <c r="K22" i="11"/>
  <c r="G22" i="11"/>
  <c r="F22" i="11"/>
  <c r="W21" i="11"/>
  <c r="T21" i="11"/>
  <c r="S21" i="11"/>
  <c r="P21" i="11"/>
  <c r="O21" i="11"/>
  <c r="K21" i="11"/>
  <c r="G21" i="11"/>
  <c r="T20" i="11"/>
  <c r="P20" i="11"/>
  <c r="T19" i="11"/>
  <c r="P19" i="11"/>
  <c r="L19" i="11"/>
  <c r="H19" i="11"/>
  <c r="D19" i="11"/>
  <c r="U18" i="11"/>
  <c r="T18" i="11"/>
  <c r="Q18" i="11"/>
  <c r="P18" i="11"/>
  <c r="M18" i="11"/>
  <c r="L18" i="11"/>
  <c r="I18" i="11"/>
  <c r="H18" i="11"/>
  <c r="E18" i="11"/>
  <c r="D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I17" i="11"/>
  <c r="H17" i="11"/>
  <c r="G17" i="11"/>
  <c r="F17" i="11"/>
  <c r="E17" i="11"/>
  <c r="D17" i="11"/>
  <c r="W16" i="11"/>
  <c r="V16" i="11"/>
  <c r="U16" i="11"/>
  <c r="T16" i="11"/>
  <c r="S16" i="11"/>
  <c r="R16" i="11"/>
  <c r="Q16" i="11"/>
  <c r="P16" i="11"/>
  <c r="O16" i="11"/>
  <c r="M16" i="11"/>
  <c r="L16" i="11"/>
  <c r="K16" i="11"/>
  <c r="I16" i="11"/>
  <c r="H16" i="11"/>
  <c r="G16" i="11"/>
  <c r="F16" i="11"/>
  <c r="E16" i="11"/>
  <c r="D16" i="11"/>
  <c r="U15" i="11"/>
  <c r="Q15" i="11"/>
  <c r="M15" i="11"/>
  <c r="I15" i="11"/>
  <c r="E15" i="11"/>
  <c r="T14" i="11"/>
  <c r="P14" i="11"/>
  <c r="L14" i="11"/>
  <c r="H14" i="11"/>
  <c r="D14" i="11"/>
  <c r="W13" i="11"/>
  <c r="T13" i="11"/>
  <c r="S13" i="11"/>
  <c r="P13" i="11"/>
  <c r="O13" i="11"/>
  <c r="L13" i="11"/>
  <c r="K13" i="11"/>
  <c r="H13" i="11"/>
  <c r="G13" i="11"/>
  <c r="D13" i="11"/>
  <c r="W12" i="11"/>
  <c r="V12" i="11"/>
  <c r="S12" i="11"/>
  <c r="R12" i="11"/>
  <c r="O12" i="11"/>
  <c r="K12" i="11"/>
  <c r="G12" i="11"/>
  <c r="F12" i="11"/>
  <c r="W11" i="11"/>
  <c r="T11" i="11"/>
  <c r="S11" i="11"/>
  <c r="P11" i="11"/>
  <c r="O11" i="11"/>
  <c r="L11" i="11"/>
  <c r="K11" i="11"/>
  <c r="H11" i="11"/>
  <c r="G11" i="11"/>
  <c r="D11" i="11"/>
  <c r="W10" i="11"/>
  <c r="V10" i="11"/>
  <c r="U10" i="11"/>
  <c r="T10" i="11"/>
  <c r="S10" i="11"/>
  <c r="R10" i="11"/>
  <c r="Q10" i="11"/>
  <c r="P10" i="11"/>
  <c r="O10" i="11"/>
  <c r="M10" i="11"/>
  <c r="L10" i="11"/>
  <c r="K10" i="11"/>
  <c r="I10" i="11"/>
  <c r="H10" i="11"/>
  <c r="G10" i="11"/>
  <c r="F10" i="11"/>
  <c r="E10" i="11"/>
  <c r="D10" i="11"/>
  <c r="W9" i="11"/>
  <c r="U9" i="11"/>
  <c r="T9" i="11"/>
  <c r="S9" i="11"/>
  <c r="Q9" i="11"/>
  <c r="P9" i="11"/>
  <c r="O9" i="11"/>
  <c r="M9" i="11"/>
  <c r="L9" i="11"/>
  <c r="K9" i="11"/>
  <c r="I9" i="11"/>
  <c r="H9" i="11"/>
  <c r="G9" i="11"/>
  <c r="E9" i="11"/>
  <c r="D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V7" i="11"/>
  <c r="R7" i="11"/>
  <c r="N7" i="11"/>
  <c r="J7" i="11"/>
  <c r="F7" i="11"/>
  <c r="N123" i="13"/>
  <c r="N121" i="13"/>
  <c r="N120" i="13"/>
  <c r="N115" i="13"/>
  <c r="N111" i="13"/>
  <c r="N110" i="13"/>
  <c r="N109" i="13"/>
  <c r="N108" i="13"/>
  <c r="N107" i="13"/>
  <c r="N106" i="13"/>
  <c r="N104" i="13"/>
  <c r="N100" i="13"/>
  <c r="N99" i="13"/>
  <c r="N98" i="13"/>
  <c r="N96" i="13"/>
  <c r="N95" i="13"/>
  <c r="N88" i="13"/>
  <c r="N87" i="13"/>
  <c r="N84" i="13"/>
  <c r="N83" i="13"/>
  <c r="N81" i="13"/>
  <c r="N77" i="13"/>
  <c r="N71" i="13"/>
  <c r="N69" i="13"/>
  <c r="N68" i="13"/>
  <c r="N64" i="13"/>
  <c r="N61" i="13"/>
  <c r="N58" i="13"/>
  <c r="N56" i="13"/>
  <c r="N55" i="13"/>
  <c r="N54" i="13"/>
  <c r="N50" i="13"/>
  <c r="N49" i="13"/>
  <c r="N48" i="13"/>
  <c r="N34" i="13"/>
  <c r="N30" i="13"/>
  <c r="N28" i="13"/>
  <c r="N26" i="13"/>
  <c r="N23" i="13"/>
  <c r="N19" i="13"/>
  <c r="N18" i="13"/>
  <c r="N17" i="13"/>
  <c r="N16" i="13"/>
  <c r="N14" i="13"/>
  <c r="N13" i="13"/>
  <c r="N11" i="13"/>
  <c r="N10" i="13"/>
  <c r="N9" i="13"/>
  <c r="N8" i="13"/>
  <c r="N6" i="13"/>
  <c r="J125" i="13"/>
  <c r="E6" i="10"/>
  <c r="H6" i="10"/>
  <c r="G6" i="10"/>
  <c r="I6" i="10"/>
  <c r="N76" i="10"/>
  <c r="N71" i="10"/>
  <c r="N68" i="10"/>
  <c r="N57" i="10"/>
  <c r="N51" i="10"/>
  <c r="N48" i="10"/>
  <c r="N39" i="10"/>
  <c r="N30" i="10"/>
  <c r="N29" i="10"/>
  <c r="N17" i="10"/>
  <c r="N8" i="10"/>
  <c r="N7" i="10"/>
  <c r="N6" i="9" l="1"/>
  <c r="J17" i="9" l="1"/>
  <c r="J115" i="12"/>
  <c r="J83" i="12"/>
  <c r="J68" i="12"/>
  <c r="J48" i="12"/>
  <c r="J30" i="12"/>
  <c r="J17" i="12"/>
  <c r="J8" i="12"/>
  <c r="P25" i="12" l="1"/>
  <c r="N25" i="12"/>
  <c r="L25" i="12"/>
  <c r="N123" i="12"/>
  <c r="N121" i="12"/>
  <c r="N120" i="12"/>
  <c r="N119" i="12"/>
  <c r="N115" i="12"/>
  <c r="N111" i="12"/>
  <c r="N110" i="12"/>
  <c r="N109" i="12"/>
  <c r="N107" i="12"/>
  <c r="N105" i="12"/>
  <c r="N101" i="12"/>
  <c r="N98" i="12"/>
  <c r="N97" i="12"/>
  <c r="N95" i="12"/>
  <c r="N89" i="12"/>
  <c r="N88" i="12"/>
  <c r="N86" i="12"/>
  <c r="N84" i="12"/>
  <c r="N83" i="12"/>
  <c r="N81" i="12"/>
  <c r="N78" i="12"/>
  <c r="N77" i="12"/>
  <c r="N69" i="12"/>
  <c r="N68" i="12"/>
  <c r="N61" i="12"/>
  <c r="N56" i="12"/>
  <c r="N54" i="12"/>
  <c r="N53" i="12"/>
  <c r="N48" i="12"/>
  <c r="N46" i="12"/>
  <c r="N41" i="12"/>
  <c r="N33" i="12"/>
  <c r="N32" i="12"/>
  <c r="N30" i="12"/>
  <c r="N29" i="12"/>
  <c r="N28" i="12"/>
  <c r="N26" i="12"/>
  <c r="N24" i="12"/>
  <c r="N18" i="12"/>
  <c r="N17" i="12"/>
  <c r="N16" i="12"/>
  <c r="N15" i="12"/>
  <c r="N10" i="12"/>
  <c r="N9" i="12"/>
  <c r="N8" i="12"/>
  <c r="N6" i="12"/>
  <c r="M6" i="11" s="1"/>
  <c r="O6" i="11"/>
  <c r="N115" i="10"/>
  <c r="N83" i="10"/>
  <c r="N6" i="10"/>
  <c r="N6" i="11" s="1"/>
  <c r="L6" i="11"/>
  <c r="D83" i="13"/>
  <c r="P123" i="13"/>
  <c r="L123" i="13"/>
  <c r="P121" i="13"/>
  <c r="L121" i="13"/>
  <c r="P120" i="13"/>
  <c r="L120" i="13"/>
  <c r="P115" i="13"/>
  <c r="J115" i="13"/>
  <c r="D115" i="13"/>
  <c r="L115" i="13" s="1"/>
  <c r="P111" i="13"/>
  <c r="L111" i="13"/>
  <c r="P110" i="13"/>
  <c r="L110" i="13"/>
  <c r="P109" i="13"/>
  <c r="L109" i="13"/>
  <c r="P108" i="13"/>
  <c r="L108" i="13"/>
  <c r="P107" i="13"/>
  <c r="L107" i="13"/>
  <c r="P106" i="13"/>
  <c r="L106" i="13"/>
  <c r="P104" i="13"/>
  <c r="L104" i="13"/>
  <c r="P100" i="13"/>
  <c r="L100" i="13"/>
  <c r="P99" i="13"/>
  <c r="L99" i="13"/>
  <c r="P98" i="13"/>
  <c r="L98" i="13"/>
  <c r="P96" i="13"/>
  <c r="L96" i="13"/>
  <c r="P95" i="13"/>
  <c r="L95" i="13"/>
  <c r="P88" i="13"/>
  <c r="L88" i="13"/>
  <c r="P87" i="13"/>
  <c r="L87" i="13"/>
  <c r="P84" i="13"/>
  <c r="L84" i="13"/>
  <c r="P83" i="13"/>
  <c r="J83" i="13"/>
  <c r="L83" i="13"/>
  <c r="P81" i="13"/>
  <c r="L81" i="13"/>
  <c r="P77" i="13"/>
  <c r="L77" i="13"/>
  <c r="P71" i="13"/>
  <c r="L71" i="13"/>
  <c r="P69" i="13"/>
  <c r="L69" i="13"/>
  <c r="P68" i="13"/>
  <c r="J68" i="13"/>
  <c r="D68" i="13"/>
  <c r="L68" i="13" s="1"/>
  <c r="P64" i="13"/>
  <c r="L64" i="13"/>
  <c r="P61" i="13"/>
  <c r="L61" i="13"/>
  <c r="P58" i="13"/>
  <c r="L58" i="13"/>
  <c r="P56" i="13"/>
  <c r="L56" i="13"/>
  <c r="P55" i="13"/>
  <c r="L55" i="13"/>
  <c r="P54" i="13"/>
  <c r="L54" i="13"/>
  <c r="P50" i="13"/>
  <c r="L50" i="13"/>
  <c r="P49" i="13"/>
  <c r="L49" i="13"/>
  <c r="P48" i="13"/>
  <c r="J48" i="13"/>
  <c r="D48" i="13"/>
  <c r="L48" i="13" s="1"/>
  <c r="P34" i="13"/>
  <c r="L34" i="13"/>
  <c r="P30" i="13"/>
  <c r="J30" i="13"/>
  <c r="D30" i="13"/>
  <c r="L30" i="13" s="1"/>
  <c r="P28" i="13"/>
  <c r="L28" i="13"/>
  <c r="P26" i="13"/>
  <c r="L26" i="13"/>
  <c r="P23" i="13"/>
  <c r="L23" i="13"/>
  <c r="P19" i="13"/>
  <c r="L19" i="13"/>
  <c r="P18" i="13"/>
  <c r="L18" i="13"/>
  <c r="P17" i="13"/>
  <c r="J17" i="13"/>
  <c r="D17" i="13"/>
  <c r="L17" i="13" s="1"/>
  <c r="P16" i="13"/>
  <c r="L16" i="13"/>
  <c r="P14" i="13"/>
  <c r="L14" i="13"/>
  <c r="P13" i="13"/>
  <c r="L13" i="13"/>
  <c r="P11" i="13"/>
  <c r="L11" i="13"/>
  <c r="P10" i="13"/>
  <c r="L10" i="13"/>
  <c r="P9" i="13"/>
  <c r="L9" i="13"/>
  <c r="P8" i="13"/>
  <c r="J8" i="13"/>
  <c r="D8" i="13"/>
  <c r="P6" i="13"/>
  <c r="T6" i="11" s="1"/>
  <c r="J125" i="12"/>
  <c r="P123" i="12"/>
  <c r="L123" i="12"/>
  <c r="P121" i="12"/>
  <c r="L121" i="12"/>
  <c r="P120" i="12"/>
  <c r="L120" i="12"/>
  <c r="P119" i="12"/>
  <c r="L119" i="12"/>
  <c r="P115" i="12"/>
  <c r="D115" i="12"/>
  <c r="L115" i="12" s="1"/>
  <c r="P111" i="12"/>
  <c r="L111" i="12"/>
  <c r="P110" i="12"/>
  <c r="L110" i="12"/>
  <c r="P109" i="12"/>
  <c r="L109" i="12"/>
  <c r="P107" i="12"/>
  <c r="L107" i="12"/>
  <c r="P105" i="12"/>
  <c r="L105" i="12"/>
  <c r="P101" i="12"/>
  <c r="L101" i="12"/>
  <c r="P98" i="12"/>
  <c r="L98" i="12"/>
  <c r="P97" i="12"/>
  <c r="L97" i="12"/>
  <c r="P95" i="12"/>
  <c r="L95" i="12"/>
  <c r="P89" i="12"/>
  <c r="L89" i="12"/>
  <c r="P88" i="12"/>
  <c r="L88" i="12"/>
  <c r="P86" i="12"/>
  <c r="L86" i="12"/>
  <c r="P84" i="12"/>
  <c r="L84" i="12"/>
  <c r="P83" i="12"/>
  <c r="D83" i="12"/>
  <c r="L83" i="12" s="1"/>
  <c r="P81" i="12"/>
  <c r="L81" i="12"/>
  <c r="P78" i="12"/>
  <c r="L78" i="12"/>
  <c r="P77" i="12"/>
  <c r="L77" i="12"/>
  <c r="P69" i="12"/>
  <c r="M69" i="12"/>
  <c r="L69" i="12"/>
  <c r="P68" i="12"/>
  <c r="D68" i="12"/>
  <c r="L68" i="12" s="1"/>
  <c r="P61" i="12"/>
  <c r="L61" i="12"/>
  <c r="P56" i="12"/>
  <c r="L56" i="12"/>
  <c r="P54" i="12"/>
  <c r="L54" i="12"/>
  <c r="P53" i="12"/>
  <c r="L53" i="12"/>
  <c r="P48" i="12"/>
  <c r="D48" i="12"/>
  <c r="L48" i="12" s="1"/>
  <c r="P46" i="12"/>
  <c r="L46" i="12"/>
  <c r="P41" i="12"/>
  <c r="L41" i="12"/>
  <c r="P33" i="12"/>
  <c r="L33" i="12"/>
  <c r="P32" i="12"/>
  <c r="L32" i="12"/>
  <c r="P30" i="12"/>
  <c r="D30" i="12"/>
  <c r="L30" i="12" s="1"/>
  <c r="P29" i="12"/>
  <c r="L29" i="12"/>
  <c r="P28" i="12"/>
  <c r="L28" i="12"/>
  <c r="P26" i="12"/>
  <c r="L26" i="12"/>
  <c r="P24" i="12"/>
  <c r="L24" i="12"/>
  <c r="P18" i="12"/>
  <c r="L18" i="12"/>
  <c r="P17" i="12"/>
  <c r="D17" i="12"/>
  <c r="L17" i="12" s="1"/>
  <c r="P16" i="12"/>
  <c r="L16" i="12"/>
  <c r="P15" i="12"/>
  <c r="L15" i="12"/>
  <c r="P10" i="12"/>
  <c r="L10" i="12"/>
  <c r="P9" i="12"/>
  <c r="L9" i="12"/>
  <c r="P8" i="12"/>
  <c r="D8" i="12"/>
  <c r="P6" i="12"/>
  <c r="U6" i="11" s="1"/>
  <c r="M9" i="13" l="1"/>
  <c r="O9" i="13"/>
  <c r="M11" i="13"/>
  <c r="O11" i="13"/>
  <c r="M13" i="13"/>
  <c r="O13" i="13"/>
  <c r="M77" i="12"/>
  <c r="O120" i="12"/>
  <c r="O123" i="12"/>
  <c r="D6" i="12"/>
  <c r="L6" i="12" s="1"/>
  <c r="E6" i="11" s="1"/>
  <c r="M110" i="12"/>
  <c r="M86" i="12"/>
  <c r="M98" i="12"/>
  <c r="M88" i="12"/>
  <c r="O69" i="12"/>
  <c r="O77" i="12"/>
  <c r="M56" i="12"/>
  <c r="M54" i="12"/>
  <c r="M33" i="12"/>
  <c r="M41" i="12"/>
  <c r="O33" i="12"/>
  <c r="O41" i="12"/>
  <c r="M26" i="12"/>
  <c r="M28" i="12"/>
  <c r="M25" i="12"/>
  <c r="O25" i="12"/>
  <c r="O9" i="12"/>
  <c r="O15" i="12"/>
  <c r="M9" i="12"/>
  <c r="M15" i="12"/>
  <c r="M120" i="13"/>
  <c r="O120" i="13"/>
  <c r="M123" i="13"/>
  <c r="O123" i="13"/>
  <c r="M84" i="13"/>
  <c r="M87" i="13"/>
  <c r="M95" i="13"/>
  <c r="M99" i="13"/>
  <c r="M107" i="13"/>
  <c r="M109" i="13"/>
  <c r="M111" i="13"/>
  <c r="O69" i="13"/>
  <c r="O71" i="13"/>
  <c r="O77" i="13"/>
  <c r="M69" i="13"/>
  <c r="M71" i="13"/>
  <c r="M77" i="13"/>
  <c r="M49" i="13"/>
  <c r="M55" i="13"/>
  <c r="M61" i="13"/>
  <c r="M19" i="13"/>
  <c r="M23" i="13"/>
  <c r="M84" i="12"/>
  <c r="O86" i="12"/>
  <c r="O88" i="12"/>
  <c r="M89" i="12"/>
  <c r="M95" i="12"/>
  <c r="M97" i="12"/>
  <c r="O98" i="12"/>
  <c r="M101" i="12"/>
  <c r="M105" i="12"/>
  <c r="M107" i="12"/>
  <c r="M109" i="12"/>
  <c r="O110" i="12"/>
  <c r="M111" i="12"/>
  <c r="M120" i="12"/>
  <c r="M123" i="12"/>
  <c r="M53" i="12"/>
  <c r="M61" i="12"/>
  <c r="O53" i="12"/>
  <c r="O61" i="12"/>
  <c r="M18" i="12"/>
  <c r="M24" i="12"/>
  <c r="O26" i="12"/>
  <c r="M29" i="12"/>
  <c r="O29" i="12"/>
  <c r="O10" i="12"/>
  <c r="O49" i="13"/>
  <c r="M50" i="13"/>
  <c r="M54" i="13"/>
  <c r="O55" i="13"/>
  <c r="M56" i="13"/>
  <c r="M58" i="13"/>
  <c r="O61" i="13"/>
  <c r="M64" i="13"/>
  <c r="D6" i="13"/>
  <c r="L6" i="13" s="1"/>
  <c r="D6" i="11" s="1"/>
  <c r="M18" i="13"/>
  <c r="O19" i="13"/>
  <c r="O23" i="13"/>
  <c r="O88" i="13"/>
  <c r="O96" i="13"/>
  <c r="O98" i="13"/>
  <c r="O100" i="13"/>
  <c r="O104" i="13"/>
  <c r="O106" i="13"/>
  <c r="O108" i="13"/>
  <c r="O110" i="13"/>
  <c r="M88" i="13"/>
  <c r="M96" i="13"/>
  <c r="M98" i="13"/>
  <c r="M100" i="13"/>
  <c r="M104" i="13"/>
  <c r="M106" i="13"/>
  <c r="M108" i="13"/>
  <c r="M110" i="13"/>
  <c r="O10" i="13"/>
  <c r="O14" i="13"/>
  <c r="O16" i="13"/>
  <c r="O26" i="13"/>
  <c r="M10" i="13"/>
  <c r="M14" i="13"/>
  <c r="M16" i="13"/>
  <c r="O18" i="13"/>
  <c r="M26" i="13"/>
  <c r="M28" i="13"/>
  <c r="O28" i="13"/>
  <c r="O50" i="13"/>
  <c r="O54" i="13"/>
  <c r="O56" i="13"/>
  <c r="O58" i="13"/>
  <c r="O64" i="13"/>
  <c r="M81" i="13"/>
  <c r="O84" i="13"/>
  <c r="O87" i="13"/>
  <c r="O95" i="13"/>
  <c r="O99" i="13"/>
  <c r="O107" i="13"/>
  <c r="O109" i="13"/>
  <c r="O111" i="13"/>
  <c r="M121" i="13"/>
  <c r="O81" i="13"/>
  <c r="O121" i="13"/>
  <c r="L8" i="13"/>
  <c r="O34" i="13"/>
  <c r="M34" i="13"/>
  <c r="M119" i="12"/>
  <c r="M121" i="12"/>
  <c r="O119" i="12"/>
  <c r="O121" i="12"/>
  <c r="O84" i="12"/>
  <c r="O89" i="12"/>
  <c r="O95" i="12"/>
  <c r="O97" i="12"/>
  <c r="O101" i="12"/>
  <c r="O105" i="12"/>
  <c r="O107" i="12"/>
  <c r="O109" i="12"/>
  <c r="O111" i="12"/>
  <c r="M78" i="12"/>
  <c r="M81" i="12"/>
  <c r="O78" i="12"/>
  <c r="O81" i="12"/>
  <c r="O54" i="12"/>
  <c r="O56" i="12"/>
  <c r="O18" i="12"/>
  <c r="O24" i="12"/>
  <c r="O28" i="12"/>
  <c r="O16" i="12"/>
  <c r="M10" i="12"/>
  <c r="M16" i="12"/>
  <c r="L8" i="12"/>
  <c r="M32" i="12"/>
  <c r="M46" i="12"/>
  <c r="O32" i="12"/>
  <c r="O46" i="12"/>
  <c r="A6" i="11"/>
  <c r="M83" i="13" l="1"/>
  <c r="M115" i="13"/>
  <c r="M48" i="12"/>
  <c r="M17" i="12"/>
  <c r="M83" i="12"/>
  <c r="O8" i="12"/>
  <c r="O115" i="13"/>
  <c r="M68" i="13"/>
  <c r="M48" i="13"/>
  <c r="M17" i="13"/>
  <c r="M8" i="13"/>
  <c r="M8" i="12"/>
  <c r="M115" i="12"/>
  <c r="O115" i="12"/>
  <c r="O68" i="12"/>
  <c r="M68" i="12"/>
  <c r="O48" i="12"/>
  <c r="O68" i="13"/>
  <c r="O48" i="13"/>
  <c r="O8" i="13"/>
  <c r="O83" i="13"/>
  <c r="O17" i="13"/>
  <c r="M30" i="13"/>
  <c r="O30" i="13"/>
  <c r="O83" i="12"/>
  <c r="O30" i="12"/>
  <c r="M30" i="12"/>
  <c r="O17" i="12"/>
  <c r="M6" i="13" l="1"/>
  <c r="H6" i="11" s="1"/>
  <c r="M6" i="12"/>
  <c r="I6" i="11" s="1"/>
  <c r="O6" i="13"/>
  <c r="P6" i="11" s="1"/>
  <c r="O6" i="12"/>
  <c r="Q6" i="11" s="1"/>
  <c r="N124" i="9"/>
  <c r="N118" i="9"/>
  <c r="N117" i="9"/>
  <c r="N116" i="9"/>
  <c r="N113" i="9"/>
  <c r="N112" i="9"/>
  <c r="N111" i="9"/>
  <c r="N110" i="9"/>
  <c r="N109" i="9"/>
  <c r="N107" i="9"/>
  <c r="N106" i="9"/>
  <c r="N105" i="9"/>
  <c r="N104" i="9"/>
  <c r="N102" i="9"/>
  <c r="N101" i="9"/>
  <c r="N100" i="9"/>
  <c r="N99" i="9"/>
  <c r="N98" i="9"/>
  <c r="N94" i="9"/>
  <c r="N91" i="9"/>
  <c r="N90" i="9"/>
  <c r="N89" i="9"/>
  <c r="N88" i="9"/>
  <c r="N87" i="9"/>
  <c r="N84" i="9"/>
  <c r="N80" i="9"/>
  <c r="N73" i="9"/>
  <c r="N72" i="9"/>
  <c r="N70" i="9"/>
  <c r="N64" i="9"/>
  <c r="N61" i="9"/>
  <c r="N60" i="9"/>
  <c r="N54" i="9"/>
  <c r="N52" i="9"/>
  <c r="N51" i="9"/>
  <c r="N49" i="9"/>
  <c r="N43" i="9"/>
  <c r="N37" i="9"/>
  <c r="N35" i="9"/>
  <c r="N34" i="9"/>
  <c r="N33" i="9"/>
  <c r="N32" i="9"/>
  <c r="N28" i="9"/>
  <c r="N25" i="9"/>
  <c r="N24" i="9"/>
  <c r="N22" i="9"/>
  <c r="N21" i="9"/>
  <c r="N16" i="9"/>
  <c r="N13" i="9"/>
  <c r="N12" i="9"/>
  <c r="N11" i="9"/>
  <c r="N10" i="9"/>
  <c r="N9" i="9"/>
  <c r="J125" i="9"/>
  <c r="J8" i="9"/>
  <c r="D30" i="9"/>
  <c r="D17" i="9"/>
  <c r="D8" i="9"/>
  <c r="P120" i="10"/>
  <c r="P118" i="10"/>
  <c r="P107" i="10"/>
  <c r="P106" i="10"/>
  <c r="P103" i="10"/>
  <c r="P101" i="10"/>
  <c r="P100" i="10"/>
  <c r="P88" i="10"/>
  <c r="P81" i="10"/>
  <c r="P71" i="10"/>
  <c r="P56" i="10"/>
  <c r="P54" i="10"/>
  <c r="P52" i="10"/>
  <c r="P51" i="10"/>
  <c r="P47" i="10"/>
  <c r="P39" i="10"/>
  <c r="P38" i="10"/>
  <c r="P29" i="10"/>
  <c r="P10" i="10"/>
  <c r="P7" i="10"/>
  <c r="J125" i="10"/>
  <c r="L120" i="10"/>
  <c r="L118" i="10"/>
  <c r="L107" i="10"/>
  <c r="L106" i="10"/>
  <c r="L103" i="10"/>
  <c r="L101" i="10"/>
  <c r="L100" i="10"/>
  <c r="L88" i="10"/>
  <c r="L81" i="10"/>
  <c r="L76" i="10"/>
  <c r="L71" i="10"/>
  <c r="L57" i="10"/>
  <c r="L56" i="10"/>
  <c r="L54" i="10"/>
  <c r="L52" i="10"/>
  <c r="L51" i="10"/>
  <c r="L47" i="10"/>
  <c r="L39" i="10"/>
  <c r="L38" i="10"/>
  <c r="L10" i="10"/>
  <c r="L7" i="10"/>
  <c r="L29" i="10"/>
  <c r="D17" i="10"/>
  <c r="D8" i="10"/>
  <c r="O118" i="10" l="1"/>
  <c r="O120" i="10"/>
  <c r="M51" i="10"/>
  <c r="M29" i="10"/>
  <c r="O88" i="10"/>
  <c r="O100" i="10"/>
  <c r="O101" i="10"/>
  <c r="O103" i="10"/>
  <c r="O106" i="10"/>
  <c r="O107" i="10"/>
  <c r="O71" i="10"/>
  <c r="O81" i="10"/>
  <c r="M71" i="10"/>
  <c r="O51" i="10"/>
  <c r="O52" i="10"/>
  <c r="O54" i="10"/>
  <c r="O56" i="10"/>
  <c r="M39" i="10"/>
  <c r="O38" i="10"/>
  <c r="O39" i="10"/>
  <c r="O47" i="10"/>
  <c r="O29" i="10"/>
  <c r="O10" i="10"/>
  <c r="O7" i="10"/>
  <c r="M7" i="10"/>
  <c r="P25" i="9"/>
  <c r="P57" i="10" l="1"/>
  <c r="L64" i="10"/>
  <c r="P64" i="10"/>
  <c r="L67" i="10"/>
  <c r="P67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P93" i="10"/>
  <c r="L93" i="10"/>
  <c r="P83" i="10"/>
  <c r="D83" i="10"/>
  <c r="L83" i="10" s="1"/>
  <c r="P76" i="10"/>
  <c r="P70" i="10"/>
  <c r="L70" i="10"/>
  <c r="J68" i="10"/>
  <c r="P68" i="10"/>
  <c r="D68" i="10"/>
  <c r="L68" i="10" s="1"/>
  <c r="P48" i="10"/>
  <c r="D48" i="10"/>
  <c r="L48" i="10" s="1"/>
  <c r="P30" i="10"/>
  <c r="D30" i="10"/>
  <c r="L30" i="10" s="1"/>
  <c r="P22" i="10"/>
  <c r="L22" i="10"/>
  <c r="P17" i="10"/>
  <c r="L17" i="10"/>
  <c r="P16" i="10"/>
  <c r="L16" i="10"/>
  <c r="P12" i="10"/>
  <c r="L12" i="10"/>
  <c r="J8" i="10"/>
  <c r="P8" i="10"/>
  <c r="L8" i="10"/>
  <c r="P6" i="10"/>
  <c r="V6" i="11" s="1"/>
  <c r="O93" i="10" l="1"/>
  <c r="O57" i="10"/>
  <c r="O67" i="10"/>
  <c r="O64" i="10"/>
  <c r="J30" i="10"/>
  <c r="J83" i="10"/>
  <c r="J48" i="10"/>
  <c r="M57" i="10"/>
  <c r="O108" i="10"/>
  <c r="J17" i="10"/>
  <c r="M76" i="10"/>
  <c r="O109" i="10"/>
  <c r="O110" i="10"/>
  <c r="O111" i="10"/>
  <c r="O70" i="10"/>
  <c r="O76" i="10"/>
  <c r="D6" i="10"/>
  <c r="L6" i="10" s="1"/>
  <c r="F6" i="11" s="1"/>
  <c r="O22" i="10"/>
  <c r="O12" i="10"/>
  <c r="O16" i="10"/>
  <c r="P124" i="9"/>
  <c r="L124" i="9"/>
  <c r="P118" i="9"/>
  <c r="L118" i="9"/>
  <c r="P117" i="9"/>
  <c r="L117" i="9"/>
  <c r="P116" i="9"/>
  <c r="L116" i="9"/>
  <c r="P113" i="9"/>
  <c r="L113" i="9"/>
  <c r="P112" i="9"/>
  <c r="L112" i="9"/>
  <c r="P111" i="9"/>
  <c r="L111" i="9"/>
  <c r="P110" i="9"/>
  <c r="L110" i="9"/>
  <c r="P109" i="9"/>
  <c r="L109" i="9"/>
  <c r="P107" i="9"/>
  <c r="L107" i="9"/>
  <c r="P106" i="9"/>
  <c r="L106" i="9"/>
  <c r="P105" i="9"/>
  <c r="L105" i="9"/>
  <c r="P104" i="9"/>
  <c r="L104" i="9"/>
  <c r="P102" i="9"/>
  <c r="L102" i="9"/>
  <c r="P101" i="9"/>
  <c r="L101" i="9"/>
  <c r="P100" i="9"/>
  <c r="L100" i="9"/>
  <c r="P99" i="9"/>
  <c r="L99" i="9"/>
  <c r="P98" i="9"/>
  <c r="L98" i="9"/>
  <c r="P94" i="9"/>
  <c r="L94" i="9"/>
  <c r="P91" i="9"/>
  <c r="L91" i="9"/>
  <c r="P90" i="9"/>
  <c r="L90" i="9"/>
  <c r="P89" i="9"/>
  <c r="L89" i="9"/>
  <c r="P88" i="9"/>
  <c r="L88" i="9"/>
  <c r="P87" i="9"/>
  <c r="L87" i="9"/>
  <c r="P84" i="9"/>
  <c r="L84" i="9"/>
  <c r="P80" i="9"/>
  <c r="L80" i="9"/>
  <c r="P73" i="9"/>
  <c r="L73" i="9"/>
  <c r="P72" i="9"/>
  <c r="L72" i="9"/>
  <c r="P70" i="9"/>
  <c r="L70" i="9"/>
  <c r="P64" i="9"/>
  <c r="L64" i="9"/>
  <c r="P61" i="9"/>
  <c r="L61" i="9"/>
  <c r="P60" i="9"/>
  <c r="L60" i="9"/>
  <c r="P54" i="9"/>
  <c r="L54" i="9"/>
  <c r="P52" i="9"/>
  <c r="L52" i="9"/>
  <c r="P51" i="9"/>
  <c r="L51" i="9"/>
  <c r="P49" i="9"/>
  <c r="L49" i="9"/>
  <c r="P43" i="9"/>
  <c r="L43" i="9"/>
  <c r="P37" i="9"/>
  <c r="L37" i="9"/>
  <c r="P35" i="9"/>
  <c r="L35" i="9"/>
  <c r="P34" i="9"/>
  <c r="L34" i="9"/>
  <c r="P33" i="9"/>
  <c r="L33" i="9"/>
  <c r="P32" i="9"/>
  <c r="L32" i="9"/>
  <c r="P28" i="9"/>
  <c r="L28" i="9"/>
  <c r="L25" i="9"/>
  <c r="P24" i="9"/>
  <c r="L24" i="9"/>
  <c r="P22" i="9"/>
  <c r="L22" i="9"/>
  <c r="P21" i="9"/>
  <c r="L21" i="9"/>
  <c r="P16" i="9"/>
  <c r="L16" i="9"/>
  <c r="P13" i="9"/>
  <c r="L13" i="9"/>
  <c r="P12" i="9"/>
  <c r="L12" i="9"/>
  <c r="P11" i="9"/>
  <c r="L11" i="9"/>
  <c r="P10" i="9"/>
  <c r="L10" i="9"/>
  <c r="P9" i="9"/>
  <c r="L9" i="9"/>
  <c r="P6" i="9"/>
  <c r="W6" i="11" s="1"/>
  <c r="O48" i="10" l="1"/>
  <c r="M24" i="9"/>
  <c r="M35" i="9"/>
  <c r="M111" i="9"/>
  <c r="M113" i="9"/>
  <c r="M91" i="9"/>
  <c r="M99" i="9"/>
  <c r="M52" i="9"/>
  <c r="M33" i="9"/>
  <c r="M28" i="9"/>
  <c r="M22" i="9"/>
  <c r="M9" i="9"/>
  <c r="M13" i="9"/>
  <c r="M117" i="9"/>
  <c r="M72" i="9"/>
  <c r="M60" i="9"/>
  <c r="M25" i="9"/>
  <c r="O25" i="9"/>
  <c r="O9" i="9"/>
  <c r="M10" i="9"/>
  <c r="O35" i="9"/>
  <c r="M115" i="10"/>
  <c r="M8" i="10"/>
  <c r="M102" i="9"/>
  <c r="M112" i="9"/>
  <c r="M11" i="9"/>
  <c r="M116" i="9"/>
  <c r="O99" i="9"/>
  <c r="M100" i="9"/>
  <c r="O102" i="9"/>
  <c r="M107" i="9"/>
  <c r="M109" i="9"/>
  <c r="O111" i="9"/>
  <c r="O112" i="9"/>
  <c r="O113" i="9"/>
  <c r="M84" i="9"/>
  <c r="M88" i="9"/>
  <c r="M89" i="9"/>
  <c r="O91" i="9"/>
  <c r="M104" i="9"/>
  <c r="M106" i="9"/>
  <c r="M80" i="9"/>
  <c r="M49" i="9"/>
  <c r="M61" i="9"/>
  <c r="M64" i="9"/>
  <c r="M37" i="9"/>
  <c r="M43" i="9"/>
  <c r="M21" i="9"/>
  <c r="O10" i="9"/>
  <c r="O11" i="9"/>
  <c r="M12" i="9"/>
  <c r="M16" i="9"/>
  <c r="O12" i="9"/>
  <c r="O13" i="9"/>
  <c r="O16" i="9"/>
  <c r="O21" i="9"/>
  <c r="O22" i="9"/>
  <c r="O24" i="9"/>
  <c r="O28" i="9"/>
  <c r="M32" i="9"/>
  <c r="O33" i="9"/>
  <c r="M34" i="9"/>
  <c r="O37" i="9"/>
  <c r="O43" i="9"/>
  <c r="O51" i="9"/>
  <c r="O32" i="9"/>
  <c r="O34" i="9"/>
  <c r="O54" i="9"/>
  <c r="O70" i="9"/>
  <c r="O73" i="9"/>
  <c r="O87" i="9"/>
  <c r="O90" i="9"/>
  <c r="O94" i="9"/>
  <c r="O98" i="9"/>
  <c r="O101" i="9"/>
  <c r="O105" i="9"/>
  <c r="O110" i="9"/>
  <c r="O118" i="9"/>
  <c r="O124" i="9"/>
  <c r="O49" i="9"/>
  <c r="M51" i="9"/>
  <c r="O52" i="9"/>
  <c r="M54" i="9"/>
  <c r="O60" i="9"/>
  <c r="O61" i="9"/>
  <c r="O64" i="9"/>
  <c r="M70" i="9"/>
  <c r="O72" i="9"/>
  <c r="M73" i="9"/>
  <c r="O80" i="9"/>
  <c r="O84" i="9"/>
  <c r="M87" i="9"/>
  <c r="O88" i="9"/>
  <c r="O89" i="9"/>
  <c r="M90" i="9"/>
  <c r="M94" i="9"/>
  <c r="M98" i="9"/>
  <c r="O100" i="9"/>
  <c r="M101" i="9"/>
  <c r="O104" i="9"/>
  <c r="M105" i="9"/>
  <c r="O106" i="9"/>
  <c r="O107" i="9"/>
  <c r="O109" i="9"/>
  <c r="M110" i="9"/>
  <c r="O116" i="9"/>
  <c r="O117" i="9"/>
  <c r="M118" i="9"/>
  <c r="M124" i="9"/>
  <c r="O115" i="10"/>
  <c r="M48" i="10"/>
  <c r="M30" i="10"/>
  <c r="M17" i="10"/>
  <c r="O17" i="10"/>
  <c r="M68" i="10"/>
  <c r="O8" i="10"/>
  <c r="O83" i="10"/>
  <c r="M83" i="10"/>
  <c r="O68" i="10"/>
  <c r="O30" i="10"/>
  <c r="M8" i="9" l="1"/>
  <c r="M115" i="9"/>
  <c r="M17" i="9"/>
  <c r="O17" i="9"/>
  <c r="M83" i="9"/>
  <c r="M68" i="9"/>
  <c r="M48" i="9"/>
  <c r="M30" i="9"/>
  <c r="O8" i="9"/>
  <c r="O115" i="9"/>
  <c r="O68" i="9"/>
  <c r="O30" i="9"/>
  <c r="O83" i="9"/>
  <c r="O48" i="9"/>
  <c r="O6" i="10"/>
  <c r="R6" i="11" s="1"/>
  <c r="M6" i="10"/>
  <c r="J6" i="11" s="1"/>
  <c r="M6" i="9" l="1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J48" i="9" l="1"/>
  <c r="J83" i="9" l="1"/>
  <c r="J30" i="9"/>
  <c r="J68" i="9"/>
  <c r="J115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<sst xmlns="http://schemas.openxmlformats.org/spreadsheetml/2006/main" count="1908" uniqueCount="145">
  <si>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</si>
  <si>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</si>
  <si>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</si>
  <si>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</si>
  <si>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</si>
  <si>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</si>
  <si>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</si>
  <si>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</si>
  <si>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</si>
  <si>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</si>
  <si>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</si>
  <si>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</si>
  <si>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</si>
  <si>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</si>
  <si>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</si>
  <si>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</si>
  <si>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</si>
  <si>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</si>
  <si>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</si>
  <si>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</si>
  <si>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</si>
  <si>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</si>
  <si>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</si>
  <si>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</si>
  <si>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</si>
  <si>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</si>
  <si>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</si>
  <si>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</si>
  <si>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</si>
  <si>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</si>
  <si>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</si>
  <si>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</si>
  <si>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</si>
  <si>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</si>
  <si>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</si>
  <si>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</si>
  <si>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</si>
  <si>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</si>
  <si>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</si>
  <si>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</si>
  <si>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</si>
  <si>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</si>
  <si>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</si>
  <si>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</si>
  <si>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</si>
  <si>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</si>
  <si>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</si>
  <si>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</si>
  <si>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</si>
  <si>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</si>
  <si>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</si>
  <si>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</si>
  <si>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</si>
  <si>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</si>
  <si>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</si>
  <si>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</si>
  <si>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</si>
  <si>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</si>
  <si>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</si>
  <si>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</si>
  <si>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</si>
  <si>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</si>
  <si>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</si>
  <si>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</si>
  <si>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</si>
  <si>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</si>
  <si>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</si>
  <si>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</si>
  <si>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</si>
  <si>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</si>
  <si>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</si>
  <si>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</si>
  <si>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</si>
  <si>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</si>
  <si>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</si>
  <si>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</si>
  <si>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</si>
  <si>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</si>
  <si>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</si>
  <si>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</si>
  <si>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</si>
  <si>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</si>
  <si>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</si>
  <si>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</si>
  <si>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</si>
  <si>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</si>
  <si>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</si>
  <si>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</si>
  <si>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</si>
  <si>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</si>
  <si>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</si>
  <si>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</si>
  <si>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</si>
  <si>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</si>
  <si>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</si>
  <si>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</si>
  <si>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</si>
  <si>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</si>
  <si>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</si>
  <si>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</si>
  <si>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</si>
  <si>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</si>
  <si>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</si>
  <si>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</si>
  <si>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</si>
  <si>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</si>
  <si>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</si>
  <si>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</si>
  <si>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</si>
  <si>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</si>
  <si>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</si>
  <si>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</si>
  <si>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</si>
  <si>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</si>
  <si>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</si>
  <si>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</si>
  <si>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</si>
  <si>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</si>
  <si>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</si>
  <si>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</si>
  <si>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</si>
  <si>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</si>
  <si>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</si>
  <si>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</si>
  <si>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</si>
  <si>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</si>
  <si>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</si>
  <si>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</si>
  <si>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</si>
  <si>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</si>
  <si>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</si>
  <si>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</si>
  <si>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</si>
  <si>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-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</si>
  <si>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</si>
  <si>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</si>
  <si>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</si>
  <si>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</si>
  <si>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</si>
  <si>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</si>
  <si>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</si>
  <si>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69-79</t>
  </si>
  <si>
    <t>27-68</t>
  </si>
  <si>
    <t>27-69</t>
  </si>
  <si>
    <t>ГЕОГРАФИЯ,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</si>
</sst>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43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0" fillId="0" borderId="71" xfId="8" applyNumberFormat="1" applyBorder="1"/>
    <xf numFmtId="0" fontId="10" fillId="0" borderId="69" xfId="8" applyBorder="1"/>
    <xf numFmtId="2" fontId="10" fillId="0" borderId="70" xfId="8" applyNumberFormat="1" applyBorder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73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72"/>
    </tableStyle>
  </tableStyles>
  <colors>
    <mruColors>
      <color rgb="FFFFCCCC"/>
      <color rgb="FFCCFF99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94"/>
      <c r="E1" s="419" t="s">
        <v>134</v>
      </c>
      <c r="F1" s="189"/>
      <c r="G1" s="189"/>
      <c r="I1" s="17"/>
      <c r="J1" s="17"/>
      <c r="L1" s="190"/>
      <c r="M1" s="419" t="s">
        <v>136</v>
      </c>
    </row>
    <row r="2" spans="1:23" ht="18" customHeight="1" x14ac:dyDescent="0.25">
      <c r="A2" s="4"/>
      <c r="B2" s="428" t="s">
        <v>144</v>
      </c>
      <c r="C2" s="428"/>
      <c r="D2" s="382"/>
      <c r="E2" s="419" t="s">
        <v>135</v>
      </c>
      <c r="F2" s="189"/>
      <c r="G2" s="189"/>
      <c r="I2" s="17"/>
      <c r="J2" s="17"/>
      <c r="L2" s="18"/>
      <c r="M2" s="419" t="s">
        <v>137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31" t="s">
        <v>0</v>
      </c>
      <c r="B4" s="433" t="s">
        <v>131</v>
      </c>
      <c r="C4" s="433" t="s">
        <v>2</v>
      </c>
      <c r="D4" s="423" t="s">
        <v>125</v>
      </c>
      <c r="E4" s="424"/>
      <c r="F4" s="424"/>
      <c r="G4" s="424"/>
      <c r="H4" s="425" t="s">
        <v>138</v>
      </c>
      <c r="I4" s="426"/>
      <c r="J4" s="426"/>
      <c r="K4" s="427"/>
      <c r="L4" s="425" t="s">
        <v>139</v>
      </c>
      <c r="M4" s="426"/>
      <c r="N4" s="426"/>
      <c r="O4" s="427"/>
      <c r="P4" s="425" t="s">
        <v>128</v>
      </c>
      <c r="Q4" s="426"/>
      <c r="R4" s="426"/>
      <c r="S4" s="427"/>
      <c r="T4" s="425" t="s">
        <v>129</v>
      </c>
      <c r="U4" s="426"/>
      <c r="V4" s="426"/>
      <c r="W4" s="427"/>
    </row>
    <row r="5" spans="1:23" ht="15" customHeight="1" thickBot="1" x14ac:dyDescent="0.3">
      <c r="A5" s="432"/>
      <c r="B5" s="434"/>
      <c r="C5" s="434"/>
      <c r="D5" s="86">
        <v>2018</v>
      </c>
      <c r="E5" s="87">
        <v>2019</v>
      </c>
      <c r="F5" s="87">
        <v>2020</v>
      </c>
      <c r="G5" s="191">
        <v>2021</v>
      </c>
      <c r="H5" s="86">
        <v>2018</v>
      </c>
      <c r="I5" s="87">
        <v>2019</v>
      </c>
      <c r="J5" s="87">
        <v>2020</v>
      </c>
      <c r="K5" s="192">
        <v>2021</v>
      </c>
      <c r="L5" s="193">
        <v>2018</v>
      </c>
      <c r="M5" s="87">
        <v>2019</v>
      </c>
      <c r="N5" s="87">
        <v>2020</v>
      </c>
      <c r="O5" s="191">
        <v>2021</v>
      </c>
      <c r="P5" s="86">
        <v>2018</v>
      </c>
      <c r="Q5" s="87">
        <v>2019</v>
      </c>
      <c r="R5" s="87">
        <v>2020</v>
      </c>
      <c r="S5" s="192">
        <v>2021</v>
      </c>
      <c r="T5" s="193">
        <v>2018</v>
      </c>
      <c r="U5" s="87">
        <v>2019</v>
      </c>
      <c r="V5" s="87">
        <v>2020</v>
      </c>
      <c r="W5" s="192">
        <v>2021</v>
      </c>
    </row>
    <row r="6" spans="1:23" ht="15" customHeight="1" thickBot="1" x14ac:dyDescent="0.3">
      <c r="A6" s="29">
        <f>A7+A16+A29+A47+A67+A82+A114+A124</f>
        <v>111</v>
      </c>
      <c r="B6" s="429" t="s">
        <v>132</v>
      </c>
      <c r="C6" s="430"/>
      <c r="D6" s="194">
        <f>'География-11 2018 расклад'!L6</f>
        <v>88</v>
      </c>
      <c r="E6" s="195">
        <f>'География-11 2019 расклад'!L6</f>
        <v>80</v>
      </c>
      <c r="F6" s="195">
        <f>'География-11 2020 расклад'!L6</f>
        <v>53</v>
      </c>
      <c r="G6" s="196">
        <f>'География-11 2021 расклад'!L6</f>
        <v>103</v>
      </c>
      <c r="H6" s="194">
        <f>'География-11 2018 расклад'!M6</f>
        <v>13.9999</v>
      </c>
      <c r="I6" s="195">
        <f>'География-11 2019 расклад'!M6</f>
        <v>14.9998</v>
      </c>
      <c r="J6" s="195">
        <f>'География-11 2020 расклад'!M6</f>
        <v>6</v>
      </c>
      <c r="K6" s="197">
        <f>'География-11 2021 расклад'!M6</f>
        <v>23</v>
      </c>
      <c r="L6" s="198">
        <f>'География-11 2018 расклад'!N6</f>
        <v>15.559999999999999</v>
      </c>
      <c r="M6" s="199">
        <f>'География-11 2019 расклад'!N6</f>
        <v>18.75</v>
      </c>
      <c r="N6" s="199">
        <f>'География-11 2020 расклад'!N6</f>
        <v>29.31547619047619</v>
      </c>
      <c r="O6" s="200">
        <f>'География-11 2021 расклад'!N6</f>
        <v>22.33</v>
      </c>
      <c r="P6" s="194">
        <f>'География-11 2018 расклад'!O6</f>
        <v>2.9997999999999996</v>
      </c>
      <c r="Q6" s="195">
        <f>'География-11 2019 расклад'!O6</f>
        <v>5.9997999999999996</v>
      </c>
      <c r="R6" s="195">
        <f>'География-11 2020 расклад'!O6</f>
        <v>2</v>
      </c>
      <c r="S6" s="197">
        <f>'География-11 2021 расклад'!O6</f>
        <v>16.0001</v>
      </c>
      <c r="T6" s="198">
        <f>'География-11 2018 расклад'!P6</f>
        <v>4.4400000000000004</v>
      </c>
      <c r="U6" s="199">
        <f>'География-11 2019 расклад'!P6</f>
        <v>7.5</v>
      </c>
      <c r="V6" s="199">
        <f>'География-11 2020 расклад'!P6</f>
        <v>2.806122448979592</v>
      </c>
      <c r="W6" s="201">
        <f>'География-11 2021 расклад'!P6</f>
        <v>15.53</v>
      </c>
    </row>
    <row r="7" spans="1:23" ht="15" customHeight="1" thickBot="1" x14ac:dyDescent="0.3">
      <c r="A7" s="47">
        <v>1</v>
      </c>
      <c r="B7" s="62">
        <v>50050</v>
      </c>
      <c r="C7" s="202" t="s">
        <v>55</v>
      </c>
      <c r="D7" s="203" t="s">
        <v>133</v>
      </c>
      <c r="E7" s="204" t="s">
        <v>133</v>
      </c>
      <c r="F7" s="204">
        <f>'География-11 2020 расклад'!L7</f>
        <v>1</v>
      </c>
      <c r="G7" s="205" t="s">
        <v>133</v>
      </c>
      <c r="H7" s="203" t="s">
        <v>133</v>
      </c>
      <c r="I7" s="204" t="s">
        <v>133</v>
      </c>
      <c r="J7" s="204">
        <f>'География-11 2020 расклад'!M7</f>
        <v>1</v>
      </c>
      <c r="K7" s="206" t="s">
        <v>133</v>
      </c>
      <c r="L7" s="207" t="s">
        <v>133</v>
      </c>
      <c r="M7" s="208" t="s">
        <v>133</v>
      </c>
      <c r="N7" s="208">
        <f>'География-11 2020 расклад'!N7</f>
        <v>100</v>
      </c>
      <c r="O7" s="209" t="s">
        <v>133</v>
      </c>
      <c r="P7" s="203" t="s">
        <v>133</v>
      </c>
      <c r="Q7" s="204" t="s">
        <v>133</v>
      </c>
      <c r="R7" s="204">
        <f>'География-11 2020 расклад'!O7</f>
        <v>0</v>
      </c>
      <c r="S7" s="206" t="s">
        <v>133</v>
      </c>
      <c r="T7" s="207" t="s">
        <v>133</v>
      </c>
      <c r="U7" s="208" t="s">
        <v>133</v>
      </c>
      <c r="V7" s="208">
        <f>'География-11 2020 расклад'!P7</f>
        <v>0</v>
      </c>
      <c r="W7" s="210" t="s">
        <v>133</v>
      </c>
    </row>
    <row r="8" spans="1:23" ht="15" customHeight="1" thickBot="1" x14ac:dyDescent="0.3">
      <c r="A8" s="32"/>
      <c r="B8" s="25"/>
      <c r="C8" s="211" t="s">
        <v>101</v>
      </c>
      <c r="D8" s="194">
        <f>'География-11 2018 расклад'!L8</f>
        <v>13</v>
      </c>
      <c r="E8" s="195">
        <f>'География-11 2019 расклад'!L8</f>
        <v>10</v>
      </c>
      <c r="F8" s="195">
        <f>'География-11 2020 расклад'!L8</f>
        <v>4</v>
      </c>
      <c r="G8" s="196">
        <f>'География-11 2021 расклад'!L8</f>
        <v>15</v>
      </c>
      <c r="H8" s="194">
        <f>'География-11 2018 расклад'!M8</f>
        <v>1</v>
      </c>
      <c r="I8" s="195">
        <f>'География-11 2019 расклад'!M8</f>
        <v>0</v>
      </c>
      <c r="J8" s="195">
        <f>'География-11 2020 расклад'!M8</f>
        <v>0</v>
      </c>
      <c r="K8" s="197">
        <f>'География-11 2021 расклад'!M8</f>
        <v>2</v>
      </c>
      <c r="L8" s="198">
        <f>'География-11 2018 расклад'!N8</f>
        <v>16.666666666666668</v>
      </c>
      <c r="M8" s="199">
        <f>'География-11 2019 расклад'!N8</f>
        <v>0</v>
      </c>
      <c r="N8" s="199">
        <f>'География-11 2020 расклад'!N8</f>
        <v>0</v>
      </c>
      <c r="O8" s="200">
        <f>'География-11 2021 расклад'!N8</f>
        <v>20.833333333333332</v>
      </c>
      <c r="P8" s="194">
        <f>'География-11 2018 расклад'!O8</f>
        <v>0</v>
      </c>
      <c r="Q8" s="195">
        <f>'География-11 2019 расклад'!O8</f>
        <v>1</v>
      </c>
      <c r="R8" s="195">
        <f>'География-11 2020 расклад'!O8</f>
        <v>0</v>
      </c>
      <c r="S8" s="197">
        <f>'География-11 2021 расклад'!O8</f>
        <v>1.0002000000000002</v>
      </c>
      <c r="T8" s="198">
        <f>'География-11 2018 расклад'!P8</f>
        <v>0</v>
      </c>
      <c r="U8" s="199">
        <f>'География-11 2019 расклад'!P8</f>
        <v>12.5</v>
      </c>
      <c r="V8" s="199">
        <f>'География-11 2020 расклад'!P8</f>
        <v>0</v>
      </c>
      <c r="W8" s="201">
        <f>'География-11 2021 расклад'!P8</f>
        <v>2.7783333333333338</v>
      </c>
    </row>
    <row r="9" spans="1:23" s="1" customFormat="1" ht="15" customHeight="1" x14ac:dyDescent="0.25">
      <c r="A9" s="11">
        <v>1</v>
      </c>
      <c r="B9" s="48">
        <v>10002</v>
      </c>
      <c r="C9" s="221" t="s">
        <v>5</v>
      </c>
      <c r="D9" s="222">
        <f>'География-11 2018 расклад'!L9</f>
        <v>4</v>
      </c>
      <c r="E9" s="223">
        <f>'География-11 2019 расклад'!L9</f>
        <v>2</v>
      </c>
      <c r="F9" s="223" t="s">
        <v>133</v>
      </c>
      <c r="G9" s="224">
        <f>'География-11 2021 расклад'!L9</f>
        <v>6</v>
      </c>
      <c r="H9" s="222">
        <f>'География-11 2018 расклад'!M9</f>
        <v>0</v>
      </c>
      <c r="I9" s="223">
        <f>'География-11 2019 расклад'!M9</f>
        <v>0</v>
      </c>
      <c r="J9" s="223"/>
      <c r="K9" s="225">
        <f>'География-11 2021 расклад'!M9</f>
        <v>0</v>
      </c>
      <c r="L9" s="226">
        <f>'География-11 2018 расклад'!N9</f>
        <v>0</v>
      </c>
      <c r="M9" s="227">
        <f>'География-11 2019 расклад'!N9</f>
        <v>0</v>
      </c>
      <c r="N9" s="227"/>
      <c r="O9" s="228">
        <f>'География-11 2021 расклад'!N9</f>
        <v>0</v>
      </c>
      <c r="P9" s="222">
        <f>'География-11 2018 расклад'!O9</f>
        <v>0</v>
      </c>
      <c r="Q9" s="223">
        <f>'География-11 2019 расклад'!O9</f>
        <v>1</v>
      </c>
      <c r="R9" s="223" t="s">
        <v>133</v>
      </c>
      <c r="S9" s="225">
        <f>'География-11 2021 расклад'!O9</f>
        <v>1.0002000000000002</v>
      </c>
      <c r="T9" s="226">
        <f>'География-11 2018 расклад'!P9</f>
        <v>0</v>
      </c>
      <c r="U9" s="227">
        <f>'География-11 2019 расклад'!P9</f>
        <v>50</v>
      </c>
      <c r="V9" s="227" t="s">
        <v>133</v>
      </c>
      <c r="W9" s="229">
        <f>'География-11 2021 расклад'!P9</f>
        <v>16.670000000000002</v>
      </c>
    </row>
    <row r="10" spans="1:23" s="1" customFormat="1" ht="15" customHeight="1" x14ac:dyDescent="0.25">
      <c r="A10" s="11">
        <v>2</v>
      </c>
      <c r="B10" s="48">
        <v>10090</v>
      </c>
      <c r="C10" s="221" t="s">
        <v>7</v>
      </c>
      <c r="D10" s="222">
        <f>'География-11 2018 расклад'!L10</f>
        <v>1</v>
      </c>
      <c r="E10" s="223">
        <f>'География-11 2019 расклад'!L10</f>
        <v>1</v>
      </c>
      <c r="F10" s="223">
        <f>'География-11 2020 расклад'!L10</f>
        <v>2</v>
      </c>
      <c r="G10" s="224">
        <f>'География-11 2021 расклад'!L10</f>
        <v>4</v>
      </c>
      <c r="H10" s="222">
        <f>'География-11 2018 расклад'!M10</f>
        <v>0</v>
      </c>
      <c r="I10" s="223">
        <f>'География-11 2019 расклад'!M10</f>
        <v>0</v>
      </c>
      <c r="J10" s="223"/>
      <c r="K10" s="225">
        <f>'География-11 2021 расклад'!M10</f>
        <v>1</v>
      </c>
      <c r="L10" s="226">
        <f>'География-11 2018 расклад'!N10</f>
        <v>0</v>
      </c>
      <c r="M10" s="227">
        <f>'География-11 2019 расклад'!N10</f>
        <v>0</v>
      </c>
      <c r="N10" s="227"/>
      <c r="O10" s="228">
        <f>'География-11 2021 расклад'!N10</f>
        <v>25</v>
      </c>
      <c r="P10" s="222">
        <f>'География-11 2018 расклад'!O10</f>
        <v>0</v>
      </c>
      <c r="Q10" s="223">
        <f>'География-11 2019 расклад'!O10</f>
        <v>0</v>
      </c>
      <c r="R10" s="223">
        <f>'География-11 2020 расклад'!O10</f>
        <v>0</v>
      </c>
      <c r="S10" s="225">
        <f>'География-11 2021 расклад'!O10</f>
        <v>0</v>
      </c>
      <c r="T10" s="226">
        <f>'География-11 2018 расклад'!P10</f>
        <v>0</v>
      </c>
      <c r="U10" s="227">
        <f>'География-11 2019 расклад'!P10</f>
        <v>0</v>
      </c>
      <c r="V10" s="227">
        <f>'География-11 2020 расклад'!P10</f>
        <v>0</v>
      </c>
      <c r="W10" s="229">
        <f>'География-11 2021 расклад'!P10</f>
        <v>0</v>
      </c>
    </row>
    <row r="11" spans="1:23" s="1" customFormat="1" ht="15" customHeight="1" x14ac:dyDescent="0.25">
      <c r="A11" s="11">
        <v>3</v>
      </c>
      <c r="B11" s="50">
        <v>10004</v>
      </c>
      <c r="C11" s="230" t="s">
        <v>6</v>
      </c>
      <c r="D11" s="222">
        <f>'География-11 2018 расклад'!L11</f>
        <v>1</v>
      </c>
      <c r="E11" s="223" t="s">
        <v>133</v>
      </c>
      <c r="F11" s="223" t="s">
        <v>133</v>
      </c>
      <c r="G11" s="224">
        <f>'География-11 2021 расклад'!L11</f>
        <v>1</v>
      </c>
      <c r="H11" s="222">
        <f>'География-11 2018 расклад'!M11</f>
        <v>1</v>
      </c>
      <c r="I11" s="223" t="s">
        <v>133</v>
      </c>
      <c r="J11" s="223"/>
      <c r="K11" s="225">
        <f>'География-11 2021 расклад'!M11</f>
        <v>1</v>
      </c>
      <c r="L11" s="226">
        <f>'География-11 2018 расклад'!N11</f>
        <v>100</v>
      </c>
      <c r="M11" s="227" t="s">
        <v>133</v>
      </c>
      <c r="N11" s="227"/>
      <c r="O11" s="228">
        <f>'География-11 2021 расклад'!N11</f>
        <v>100</v>
      </c>
      <c r="P11" s="222">
        <f>'География-11 2018 расклад'!O11</f>
        <v>0</v>
      </c>
      <c r="Q11" s="223" t="s">
        <v>133</v>
      </c>
      <c r="R11" s="223" t="s">
        <v>133</v>
      </c>
      <c r="S11" s="225">
        <f>'География-11 2021 расклад'!O11</f>
        <v>0</v>
      </c>
      <c r="T11" s="226">
        <f>'География-11 2018 расклад'!P11</f>
        <v>0</v>
      </c>
      <c r="U11" s="227" t="s">
        <v>133</v>
      </c>
      <c r="V11" s="227" t="s">
        <v>133</v>
      </c>
      <c r="W11" s="229">
        <f>'География-11 2021 расклад'!P11</f>
        <v>0</v>
      </c>
    </row>
    <row r="12" spans="1:23" s="1" customFormat="1" ht="14.25" customHeight="1" x14ac:dyDescent="0.25">
      <c r="A12" s="11">
        <v>4</v>
      </c>
      <c r="B12" s="48">
        <v>10001</v>
      </c>
      <c r="C12" s="221" t="s">
        <v>4</v>
      </c>
      <c r="D12" s="222" t="s">
        <v>133</v>
      </c>
      <c r="E12" s="223" t="s">
        <v>133</v>
      </c>
      <c r="F12" s="223">
        <f>'География-11 2020 расклад'!L12</f>
        <v>1</v>
      </c>
      <c r="G12" s="224">
        <f>'География-11 2021 расклад'!L12</f>
        <v>1</v>
      </c>
      <c r="H12" s="222" t="s">
        <v>133</v>
      </c>
      <c r="I12" s="223" t="s">
        <v>133</v>
      </c>
      <c r="J12" s="223"/>
      <c r="K12" s="225">
        <f>'География-11 2021 расклад'!M12</f>
        <v>0</v>
      </c>
      <c r="L12" s="226" t="s">
        <v>133</v>
      </c>
      <c r="M12" s="227" t="s">
        <v>133</v>
      </c>
      <c r="N12" s="227"/>
      <c r="O12" s="228">
        <f>'География-11 2021 расклад'!N12</f>
        <v>0</v>
      </c>
      <c r="P12" s="222" t="s">
        <v>133</v>
      </c>
      <c r="Q12" s="223" t="s">
        <v>133</v>
      </c>
      <c r="R12" s="223">
        <f>'География-11 2020 расклад'!O12</f>
        <v>0</v>
      </c>
      <c r="S12" s="225">
        <f>'География-11 2021 расклад'!O12</f>
        <v>0</v>
      </c>
      <c r="T12" s="226" t="s">
        <v>133</v>
      </c>
      <c r="U12" s="227" t="s">
        <v>133</v>
      </c>
      <c r="V12" s="227">
        <f>'География-11 2020 расклад'!P12</f>
        <v>0</v>
      </c>
      <c r="W12" s="229">
        <f>'География-11 2021 расклад'!P12</f>
        <v>0</v>
      </c>
    </row>
    <row r="13" spans="1:23" s="1" customFormat="1" ht="15" customHeight="1" x14ac:dyDescent="0.25">
      <c r="A13" s="11">
        <v>5</v>
      </c>
      <c r="B13" s="48">
        <v>10120</v>
      </c>
      <c r="C13" s="221" t="s">
        <v>8</v>
      </c>
      <c r="D13" s="222">
        <f>'География-11 2018 расклад'!L13</f>
        <v>3</v>
      </c>
      <c r="E13" s="223" t="s">
        <v>133</v>
      </c>
      <c r="F13" s="223" t="s">
        <v>133</v>
      </c>
      <c r="G13" s="224">
        <f>'География-11 2021 расклад'!L13</f>
        <v>2</v>
      </c>
      <c r="H13" s="222">
        <f>'География-11 2018 расклад'!M13</f>
        <v>0</v>
      </c>
      <c r="I13" s="223" t="s">
        <v>133</v>
      </c>
      <c r="J13" s="223"/>
      <c r="K13" s="225">
        <f>'География-11 2021 расклад'!M13</f>
        <v>0</v>
      </c>
      <c r="L13" s="226">
        <f>'География-11 2018 расклад'!N13</f>
        <v>0</v>
      </c>
      <c r="M13" s="227" t="s">
        <v>133</v>
      </c>
      <c r="N13" s="227"/>
      <c r="O13" s="228">
        <f>'География-11 2021 расклад'!N13</f>
        <v>0</v>
      </c>
      <c r="P13" s="222">
        <f>'География-11 2018 расклад'!O13</f>
        <v>0</v>
      </c>
      <c r="Q13" s="223" t="s">
        <v>133</v>
      </c>
      <c r="R13" s="223" t="s">
        <v>133</v>
      </c>
      <c r="S13" s="225">
        <f>'География-11 2021 расклад'!O13</f>
        <v>0</v>
      </c>
      <c r="T13" s="226">
        <f>'География-11 2018 расклад'!P13</f>
        <v>0</v>
      </c>
      <c r="U13" s="227" t="s">
        <v>133</v>
      </c>
      <c r="V13" s="227" t="s">
        <v>133</v>
      </c>
      <c r="W13" s="229">
        <f>'География-11 2021 расклад'!P13</f>
        <v>0</v>
      </c>
    </row>
    <row r="14" spans="1:23" s="1" customFormat="1" ht="15" customHeight="1" x14ac:dyDescent="0.25">
      <c r="A14" s="11">
        <v>6</v>
      </c>
      <c r="B14" s="48">
        <v>10190</v>
      </c>
      <c r="C14" s="221" t="s">
        <v>9</v>
      </c>
      <c r="D14" s="222">
        <f>'География-11 2018 расклад'!L14</f>
        <v>1</v>
      </c>
      <c r="E14" s="223" t="s">
        <v>133</v>
      </c>
      <c r="F14" s="223" t="s">
        <v>133</v>
      </c>
      <c r="G14" s="224" t="s">
        <v>133</v>
      </c>
      <c r="H14" s="222">
        <f>'География-11 2018 расклад'!M14</f>
        <v>0</v>
      </c>
      <c r="I14" s="223" t="s">
        <v>133</v>
      </c>
      <c r="J14" s="223"/>
      <c r="K14" s="225" t="s">
        <v>133</v>
      </c>
      <c r="L14" s="226">
        <f>'География-11 2018 расклад'!N14</f>
        <v>0</v>
      </c>
      <c r="M14" s="227" t="s">
        <v>133</v>
      </c>
      <c r="N14" s="227"/>
      <c r="O14" s="228" t="s">
        <v>133</v>
      </c>
      <c r="P14" s="222">
        <f>'География-11 2018 расклад'!O14</f>
        <v>0</v>
      </c>
      <c r="Q14" s="223" t="s">
        <v>133</v>
      </c>
      <c r="R14" s="223" t="s">
        <v>133</v>
      </c>
      <c r="S14" s="225" t="s">
        <v>133</v>
      </c>
      <c r="T14" s="226">
        <f>'География-11 2018 расклад'!P14</f>
        <v>0</v>
      </c>
      <c r="U14" s="227" t="s">
        <v>133</v>
      </c>
      <c r="V14" s="227" t="s">
        <v>133</v>
      </c>
      <c r="W14" s="229" t="s">
        <v>133</v>
      </c>
    </row>
    <row r="15" spans="1:23" s="1" customFormat="1" ht="15" customHeight="1" x14ac:dyDescent="0.25">
      <c r="A15" s="11">
        <v>7</v>
      </c>
      <c r="B15" s="48">
        <v>10320</v>
      </c>
      <c r="C15" s="221" t="s">
        <v>10</v>
      </c>
      <c r="D15" s="222" t="s">
        <v>133</v>
      </c>
      <c r="E15" s="223">
        <f>'География-11 2019 расклад'!L15</f>
        <v>1</v>
      </c>
      <c r="F15" s="223" t="s">
        <v>133</v>
      </c>
      <c r="G15" s="224" t="s">
        <v>133</v>
      </c>
      <c r="H15" s="222" t="s">
        <v>133</v>
      </c>
      <c r="I15" s="223">
        <f>'География-11 2019 расклад'!M15</f>
        <v>0</v>
      </c>
      <c r="J15" s="223"/>
      <c r="K15" s="225" t="s">
        <v>133</v>
      </c>
      <c r="L15" s="226" t="s">
        <v>133</v>
      </c>
      <c r="M15" s="227">
        <f>'География-11 2019 расклад'!N15</f>
        <v>0</v>
      </c>
      <c r="N15" s="227"/>
      <c r="O15" s="228" t="s">
        <v>133</v>
      </c>
      <c r="P15" s="222" t="s">
        <v>133</v>
      </c>
      <c r="Q15" s="223">
        <f>'География-11 2019 расклад'!O15</f>
        <v>0</v>
      </c>
      <c r="R15" s="223" t="s">
        <v>133</v>
      </c>
      <c r="S15" s="225" t="s">
        <v>133</v>
      </c>
      <c r="T15" s="226" t="s">
        <v>133</v>
      </c>
      <c r="U15" s="227">
        <f>'География-11 2019 расклад'!P15</f>
        <v>0</v>
      </c>
      <c r="V15" s="227" t="s">
        <v>133</v>
      </c>
      <c r="W15" s="229" t="s">
        <v>133</v>
      </c>
    </row>
    <row r="16" spans="1:23" s="1" customFormat="1" ht="15" customHeight="1" thickBot="1" x14ac:dyDescent="0.3">
      <c r="A16" s="12">
        <v>8</v>
      </c>
      <c r="B16" s="52">
        <v>10860</v>
      </c>
      <c r="C16" s="231" t="s">
        <v>112</v>
      </c>
      <c r="D16" s="232">
        <f>'География-11 2018 расклад'!L16</f>
        <v>3</v>
      </c>
      <c r="E16" s="233">
        <f>'География-11 2019 расклад'!L16</f>
        <v>6</v>
      </c>
      <c r="F16" s="233">
        <f>'География-11 2020 расклад'!L16</f>
        <v>1</v>
      </c>
      <c r="G16" s="234">
        <f>'География-11 2021 расклад'!L16</f>
        <v>1</v>
      </c>
      <c r="H16" s="232">
        <f>'География-11 2018 расклад'!M16</f>
        <v>0</v>
      </c>
      <c r="I16" s="233">
        <f>'География-11 2019 расклад'!M16</f>
        <v>0</v>
      </c>
      <c r="J16" s="233"/>
      <c r="K16" s="235">
        <f>'География-11 2021 расклад'!M16</f>
        <v>0</v>
      </c>
      <c r="L16" s="236">
        <f>'География-11 2018 расклад'!N16</f>
        <v>0</v>
      </c>
      <c r="M16" s="237">
        <f>'География-11 2019 расклад'!N16</f>
        <v>0</v>
      </c>
      <c r="N16" s="237"/>
      <c r="O16" s="238">
        <f>'География-11 2021 расклад'!N16</f>
        <v>0</v>
      </c>
      <c r="P16" s="232">
        <f>'География-11 2018 расклад'!O16</f>
        <v>0</v>
      </c>
      <c r="Q16" s="233">
        <f>'География-11 2019 расклад'!O16</f>
        <v>0</v>
      </c>
      <c r="R16" s="233">
        <f>'География-11 2020 расклад'!O16</f>
        <v>0</v>
      </c>
      <c r="S16" s="235">
        <f>'География-11 2021 расклад'!O16</f>
        <v>0</v>
      </c>
      <c r="T16" s="236">
        <f>'География-11 2018 расклад'!P16</f>
        <v>0</v>
      </c>
      <c r="U16" s="237">
        <f>'География-11 2019 расклад'!P16</f>
        <v>0</v>
      </c>
      <c r="V16" s="237">
        <f>'География-11 2020 расклад'!P16</f>
        <v>0</v>
      </c>
      <c r="W16" s="239">
        <f>'География-11 2021 расклад'!P16</f>
        <v>0</v>
      </c>
    </row>
    <row r="17" spans="1:23" s="1" customFormat="1" ht="15" customHeight="1" thickBot="1" x14ac:dyDescent="0.3">
      <c r="A17" s="35"/>
      <c r="B17" s="51"/>
      <c r="C17" s="240" t="s">
        <v>102</v>
      </c>
      <c r="D17" s="194">
        <f>'География-11 2018 расклад'!L17</f>
        <v>5</v>
      </c>
      <c r="E17" s="195">
        <f>'География-11 2019 расклад'!L17</f>
        <v>6</v>
      </c>
      <c r="F17" s="195">
        <f>'География-11 2020 расклад'!L17</f>
        <v>2</v>
      </c>
      <c r="G17" s="196">
        <f>'География-11 2021 расклад'!L17</f>
        <v>10</v>
      </c>
      <c r="H17" s="194">
        <f>'География-11 2018 расклад'!M17</f>
        <v>0</v>
      </c>
      <c r="I17" s="195">
        <f>'География-11 2019 расклад'!M17</f>
        <v>0</v>
      </c>
      <c r="J17" s="195">
        <f>'География-11 2020 расклад'!M17</f>
        <v>1</v>
      </c>
      <c r="K17" s="197">
        <f>'География-11 2021 расклад'!M17</f>
        <v>3</v>
      </c>
      <c r="L17" s="198">
        <f>'География-11 2018 расклад'!N17</f>
        <v>0</v>
      </c>
      <c r="M17" s="199">
        <f>'География-11 2019 расклад'!N17</f>
        <v>0</v>
      </c>
      <c r="N17" s="199">
        <f>'География-11 2020 расклад'!N17</f>
        <v>50</v>
      </c>
      <c r="O17" s="200">
        <f>'География-11 2021 расклад'!N17</f>
        <v>35</v>
      </c>
      <c r="P17" s="194">
        <f>'География-11 2018 расклад'!O17</f>
        <v>1</v>
      </c>
      <c r="Q17" s="195">
        <f>'География-11 2019 расклад'!O17</f>
        <v>0</v>
      </c>
      <c r="R17" s="195">
        <f>'География-11 2020 расклад'!O17</f>
        <v>0</v>
      </c>
      <c r="S17" s="197">
        <f>'География-11 2021 расклад'!O17</f>
        <v>0</v>
      </c>
      <c r="T17" s="198">
        <f>'География-11 2018 расклад'!P17</f>
        <v>20</v>
      </c>
      <c r="U17" s="199">
        <f>'География-11 2019 расклад'!P17</f>
        <v>0</v>
      </c>
      <c r="V17" s="199">
        <f>'География-11 2020 расклад'!P17</f>
        <v>0</v>
      </c>
      <c r="W17" s="201">
        <f>'География-11 2021 расклад'!P17</f>
        <v>0</v>
      </c>
    </row>
    <row r="18" spans="1:23" s="1" customFormat="1" ht="15" customHeight="1" x14ac:dyDescent="0.25">
      <c r="A18" s="10">
        <v>1</v>
      </c>
      <c r="B18" s="49">
        <v>20040</v>
      </c>
      <c r="C18" s="212" t="s">
        <v>11</v>
      </c>
      <c r="D18" s="213">
        <f>'География-11 2018 расклад'!L18</f>
        <v>1</v>
      </c>
      <c r="E18" s="214">
        <f>'География-11 2019 расклад'!L18</f>
        <v>1</v>
      </c>
      <c r="F18" s="214" t="s">
        <v>133</v>
      </c>
      <c r="G18" s="215" t="s">
        <v>133</v>
      </c>
      <c r="H18" s="213">
        <f>'География-11 2018 расклад'!M18</f>
        <v>0</v>
      </c>
      <c r="I18" s="214">
        <f>'География-11 2019 расклад'!M18</f>
        <v>0</v>
      </c>
      <c r="J18" s="214"/>
      <c r="K18" s="216" t="s">
        <v>133</v>
      </c>
      <c r="L18" s="217">
        <f>'География-11 2018 расклад'!N18</f>
        <v>0</v>
      </c>
      <c r="M18" s="218">
        <f>'География-11 2019 расклад'!N18</f>
        <v>0</v>
      </c>
      <c r="N18" s="218"/>
      <c r="O18" s="219" t="s">
        <v>133</v>
      </c>
      <c r="P18" s="213">
        <f>'География-11 2018 расклад'!O18</f>
        <v>0</v>
      </c>
      <c r="Q18" s="214">
        <f>'География-11 2019 расклад'!O18</f>
        <v>0</v>
      </c>
      <c r="R18" s="214" t="s">
        <v>133</v>
      </c>
      <c r="S18" s="216" t="s">
        <v>133</v>
      </c>
      <c r="T18" s="217">
        <f>'География-11 2018 расклад'!P18</f>
        <v>0</v>
      </c>
      <c r="U18" s="218">
        <f>'География-11 2019 расклад'!P18</f>
        <v>0</v>
      </c>
      <c r="V18" s="218" t="s">
        <v>133</v>
      </c>
      <c r="W18" s="220" t="s">
        <v>133</v>
      </c>
    </row>
    <row r="19" spans="1:23" s="1" customFormat="1" ht="15" customHeight="1" x14ac:dyDescent="0.25">
      <c r="A19" s="16">
        <v>2</v>
      </c>
      <c r="B19" s="48">
        <v>20061</v>
      </c>
      <c r="C19" s="221" t="s">
        <v>13</v>
      </c>
      <c r="D19" s="222">
        <f>'География-11 2018 расклад'!L19</f>
        <v>1</v>
      </c>
      <c r="E19" s="223" t="s">
        <v>133</v>
      </c>
      <c r="F19" s="223" t="s">
        <v>133</v>
      </c>
      <c r="G19" s="224" t="s">
        <v>133</v>
      </c>
      <c r="H19" s="222">
        <f>'География-11 2018 расклад'!M19</f>
        <v>0</v>
      </c>
      <c r="I19" s="223" t="s">
        <v>133</v>
      </c>
      <c r="J19" s="223"/>
      <c r="K19" s="225" t="s">
        <v>133</v>
      </c>
      <c r="L19" s="226">
        <f>'География-11 2018 расклад'!N19</f>
        <v>0</v>
      </c>
      <c r="M19" s="227" t="s">
        <v>133</v>
      </c>
      <c r="N19" s="227"/>
      <c r="O19" s="228" t="s">
        <v>133</v>
      </c>
      <c r="P19" s="222">
        <f>'География-11 2018 расклад'!O19</f>
        <v>0</v>
      </c>
      <c r="Q19" s="223" t="s">
        <v>133</v>
      </c>
      <c r="R19" s="223" t="s">
        <v>133</v>
      </c>
      <c r="S19" s="225" t="s">
        <v>133</v>
      </c>
      <c r="T19" s="226">
        <f>'География-11 2018 расклад'!P19</f>
        <v>0</v>
      </c>
      <c r="U19" s="227" t="s">
        <v>133</v>
      </c>
      <c r="V19" s="227" t="s">
        <v>133</v>
      </c>
      <c r="W19" s="229" t="s">
        <v>133</v>
      </c>
    </row>
    <row r="20" spans="1:23" s="1" customFormat="1" ht="15" customHeight="1" x14ac:dyDescent="0.25">
      <c r="A20" s="16">
        <v>3</v>
      </c>
      <c r="B20" s="48">
        <v>21020</v>
      </c>
      <c r="C20" s="221" t="s">
        <v>21</v>
      </c>
      <c r="D20" s="222" t="s">
        <v>133</v>
      </c>
      <c r="E20" s="223" t="s">
        <v>133</v>
      </c>
      <c r="F20" s="223" t="s">
        <v>133</v>
      </c>
      <c r="G20" s="224" t="s">
        <v>133</v>
      </c>
      <c r="H20" s="222" t="s">
        <v>133</v>
      </c>
      <c r="I20" s="223" t="s">
        <v>133</v>
      </c>
      <c r="J20" s="223"/>
      <c r="K20" s="225" t="s">
        <v>133</v>
      </c>
      <c r="L20" s="226" t="s">
        <v>133</v>
      </c>
      <c r="M20" s="227" t="s">
        <v>133</v>
      </c>
      <c r="N20" s="227"/>
      <c r="O20" s="228" t="s">
        <v>133</v>
      </c>
      <c r="P20" s="222">
        <f>'География-11 2018 расклад'!O20</f>
        <v>0</v>
      </c>
      <c r="Q20" s="223" t="s">
        <v>133</v>
      </c>
      <c r="R20" s="223" t="s">
        <v>133</v>
      </c>
      <c r="S20" s="225" t="s">
        <v>133</v>
      </c>
      <c r="T20" s="226">
        <f>'География-11 2018 расклад'!P20</f>
        <v>0</v>
      </c>
      <c r="U20" s="227" t="s">
        <v>133</v>
      </c>
      <c r="V20" s="227" t="s">
        <v>133</v>
      </c>
      <c r="W20" s="229" t="s">
        <v>133</v>
      </c>
    </row>
    <row r="21" spans="1:23" s="1" customFormat="1" ht="15" customHeight="1" x14ac:dyDescent="0.25">
      <c r="A21" s="11">
        <v>4</v>
      </c>
      <c r="B21" s="48">
        <v>20060</v>
      </c>
      <c r="C21" s="221" t="s">
        <v>12</v>
      </c>
      <c r="D21" s="222" t="s">
        <v>133</v>
      </c>
      <c r="E21" s="223" t="s">
        <v>133</v>
      </c>
      <c r="F21" s="223" t="s">
        <v>133</v>
      </c>
      <c r="G21" s="224">
        <f>'География-11 2021 расклад'!L21</f>
        <v>2</v>
      </c>
      <c r="H21" s="222" t="s">
        <v>133</v>
      </c>
      <c r="I21" s="223" t="s">
        <v>133</v>
      </c>
      <c r="J21" s="223"/>
      <c r="K21" s="225">
        <f>'География-11 2021 расклад'!M21</f>
        <v>0</v>
      </c>
      <c r="L21" s="226" t="s">
        <v>133</v>
      </c>
      <c r="M21" s="227" t="s">
        <v>133</v>
      </c>
      <c r="N21" s="227"/>
      <c r="O21" s="228">
        <f>'География-11 2021 расклад'!N21</f>
        <v>0</v>
      </c>
      <c r="P21" s="222">
        <f>'География-11 2018 расклад'!O21</f>
        <v>0</v>
      </c>
      <c r="Q21" s="223" t="s">
        <v>133</v>
      </c>
      <c r="R21" s="223" t="s">
        <v>133</v>
      </c>
      <c r="S21" s="225">
        <f>'География-11 2021 расклад'!O21</f>
        <v>0</v>
      </c>
      <c r="T21" s="226">
        <f>'География-11 2018 расклад'!P21</f>
        <v>0</v>
      </c>
      <c r="U21" s="227" t="s">
        <v>133</v>
      </c>
      <c r="V21" s="227" t="s">
        <v>133</v>
      </c>
      <c r="W21" s="229">
        <f>'География-11 2021 расклад'!P21</f>
        <v>0</v>
      </c>
    </row>
    <row r="22" spans="1:23" s="1" customFormat="1" ht="15" customHeight="1" x14ac:dyDescent="0.25">
      <c r="A22" s="11">
        <v>5</v>
      </c>
      <c r="B22" s="48">
        <v>20400</v>
      </c>
      <c r="C22" s="221" t="s">
        <v>15</v>
      </c>
      <c r="D22" s="222" t="s">
        <v>133</v>
      </c>
      <c r="E22" s="223" t="s">
        <v>133</v>
      </c>
      <c r="F22" s="223">
        <f>'География-11 2020 расклад'!L22</f>
        <v>1</v>
      </c>
      <c r="G22" s="224">
        <f>'География-11 2021 расклад'!L22</f>
        <v>1</v>
      </c>
      <c r="H22" s="222" t="s">
        <v>133</v>
      </c>
      <c r="I22" s="223" t="s">
        <v>133</v>
      </c>
      <c r="J22" s="223">
        <f>'География-11 2020 расклад'!M22</f>
        <v>0</v>
      </c>
      <c r="K22" s="225">
        <f>'География-11 2021 расклад'!M22</f>
        <v>1</v>
      </c>
      <c r="L22" s="226" t="s">
        <v>133</v>
      </c>
      <c r="M22" s="227" t="s">
        <v>133</v>
      </c>
      <c r="N22" s="227">
        <f>'География-11 2020 расклад'!N22</f>
        <v>0</v>
      </c>
      <c r="O22" s="228">
        <f>'География-11 2021 расклад'!N22</f>
        <v>100</v>
      </c>
      <c r="P22" s="222">
        <f>'География-11 2018 расклад'!O22</f>
        <v>0</v>
      </c>
      <c r="Q22" s="223" t="s">
        <v>133</v>
      </c>
      <c r="R22" s="223">
        <f>'География-11 2020 расклад'!O22</f>
        <v>0</v>
      </c>
      <c r="S22" s="225">
        <f>'География-11 2021 расклад'!O22</f>
        <v>0</v>
      </c>
      <c r="T22" s="226">
        <f>'География-11 2018 расклад'!P22</f>
        <v>0</v>
      </c>
      <c r="U22" s="227" t="s">
        <v>133</v>
      </c>
      <c r="V22" s="227">
        <f>'География-11 2020 расклад'!P22</f>
        <v>0</v>
      </c>
      <c r="W22" s="229">
        <f>'География-11 2021 расклад'!P22</f>
        <v>0</v>
      </c>
    </row>
    <row r="23" spans="1:23" s="1" customFormat="1" ht="15" customHeight="1" x14ac:dyDescent="0.25">
      <c r="A23" s="11">
        <v>6</v>
      </c>
      <c r="B23" s="48">
        <v>20080</v>
      </c>
      <c r="C23" s="221" t="s">
        <v>14</v>
      </c>
      <c r="D23" s="222">
        <f>'География-11 2018 расклад'!L23</f>
        <v>1</v>
      </c>
      <c r="E23" s="223" t="s">
        <v>133</v>
      </c>
      <c r="F23" s="223" t="s">
        <v>133</v>
      </c>
      <c r="G23" s="224" t="s">
        <v>133</v>
      </c>
      <c r="H23" s="222">
        <f>'География-11 2018 расклад'!M23</f>
        <v>0</v>
      </c>
      <c r="I23" s="223" t="s">
        <v>133</v>
      </c>
      <c r="J23" s="223"/>
      <c r="K23" s="225" t="s">
        <v>133</v>
      </c>
      <c r="L23" s="226">
        <f>'География-11 2018 расклад'!N23</f>
        <v>0</v>
      </c>
      <c r="M23" s="227" t="s">
        <v>133</v>
      </c>
      <c r="N23" s="227"/>
      <c r="O23" s="228" t="s">
        <v>133</v>
      </c>
      <c r="P23" s="222">
        <f>'География-11 2018 расклад'!O23</f>
        <v>1</v>
      </c>
      <c r="Q23" s="223" t="s">
        <v>133</v>
      </c>
      <c r="R23" s="223" t="s">
        <v>133</v>
      </c>
      <c r="S23" s="225" t="s">
        <v>133</v>
      </c>
      <c r="T23" s="226">
        <f>'География-11 2018 расклад'!P23</f>
        <v>100</v>
      </c>
      <c r="U23" s="227" t="s">
        <v>133</v>
      </c>
      <c r="V23" s="227" t="s">
        <v>133</v>
      </c>
      <c r="W23" s="229" t="s">
        <v>133</v>
      </c>
    </row>
    <row r="24" spans="1:23" s="1" customFormat="1" ht="15" customHeight="1" x14ac:dyDescent="0.25">
      <c r="A24" s="11">
        <v>7</v>
      </c>
      <c r="B24" s="48">
        <v>20460</v>
      </c>
      <c r="C24" s="221" t="s">
        <v>16</v>
      </c>
      <c r="D24" s="222" t="s">
        <v>133</v>
      </c>
      <c r="E24" s="223">
        <f>'География-11 2019 расклад'!L24</f>
        <v>1</v>
      </c>
      <c r="F24" s="223" t="s">
        <v>133</v>
      </c>
      <c r="G24" s="224">
        <f>'География-11 2021 расклад'!L24</f>
        <v>4</v>
      </c>
      <c r="H24" s="222" t="s">
        <v>133</v>
      </c>
      <c r="I24" s="223">
        <f>'География-11 2019 расклад'!M24</f>
        <v>0</v>
      </c>
      <c r="J24" s="223"/>
      <c r="K24" s="225">
        <f>'География-11 2021 расклад'!M24</f>
        <v>1</v>
      </c>
      <c r="L24" s="226" t="s">
        <v>133</v>
      </c>
      <c r="M24" s="227">
        <f>'География-11 2019 расклад'!N24</f>
        <v>0</v>
      </c>
      <c r="N24" s="227"/>
      <c r="O24" s="228">
        <f>'География-11 2021 расклад'!N24</f>
        <v>25</v>
      </c>
      <c r="P24" s="222" t="s">
        <v>133</v>
      </c>
      <c r="Q24" s="223">
        <f>'География-11 2019 расклад'!O24</f>
        <v>0</v>
      </c>
      <c r="R24" s="223" t="s">
        <v>133</v>
      </c>
      <c r="S24" s="225">
        <f>'География-11 2021 расклад'!O24</f>
        <v>0</v>
      </c>
      <c r="T24" s="226" t="s">
        <v>133</v>
      </c>
      <c r="U24" s="227">
        <f>'География-11 2019 расклад'!P24</f>
        <v>0</v>
      </c>
      <c r="V24" s="227" t="s">
        <v>133</v>
      </c>
      <c r="W24" s="229">
        <f>'География-11 2021 расклад'!P24</f>
        <v>0</v>
      </c>
    </row>
    <row r="25" spans="1:23" s="1" customFormat="1" ht="15" customHeight="1" x14ac:dyDescent="0.25">
      <c r="A25" s="11">
        <v>8</v>
      </c>
      <c r="B25" s="48">
        <v>20550</v>
      </c>
      <c r="C25" s="221" t="s">
        <v>17</v>
      </c>
      <c r="D25" s="222" t="s">
        <v>133</v>
      </c>
      <c r="E25" s="223">
        <f>'География-11 2019 расклад'!L25</f>
        <v>1</v>
      </c>
      <c r="F25" s="223" t="s">
        <v>133</v>
      </c>
      <c r="G25" s="224">
        <f>'География-11 2021 расклад'!L25</f>
        <v>1</v>
      </c>
      <c r="H25" s="222" t="s">
        <v>133</v>
      </c>
      <c r="I25" s="223">
        <f>'География-11 2019 расклад'!M25</f>
        <v>0</v>
      </c>
      <c r="J25" s="223"/>
      <c r="K25" s="225">
        <f>'География-11 2021 расклад'!M25</f>
        <v>0</v>
      </c>
      <c r="L25" s="226" t="s">
        <v>133</v>
      </c>
      <c r="M25" s="227">
        <f>'География-11 2019 расклад'!N25</f>
        <v>0</v>
      </c>
      <c r="N25" s="227"/>
      <c r="O25" s="228">
        <f>'География-11 2021 расклад'!N25</f>
        <v>0</v>
      </c>
      <c r="P25" s="222" t="s">
        <v>133</v>
      </c>
      <c r="Q25" s="223">
        <f>'География-11 2019 расклад'!O25</f>
        <v>0</v>
      </c>
      <c r="R25" s="223" t="s">
        <v>133</v>
      </c>
      <c r="S25" s="225">
        <f>'География-11 2021 расклад'!O25</f>
        <v>0</v>
      </c>
      <c r="T25" s="226" t="s">
        <v>133</v>
      </c>
      <c r="U25" s="227">
        <f>'География-11 2019 расклад'!P25</f>
        <v>0</v>
      </c>
      <c r="V25" s="227" t="s">
        <v>133</v>
      </c>
      <c r="W25" s="229">
        <f>'География-11 2021 расклад'!P25</f>
        <v>0</v>
      </c>
    </row>
    <row r="26" spans="1:23" s="1" customFormat="1" ht="15" customHeight="1" x14ac:dyDescent="0.25">
      <c r="A26" s="11">
        <v>9</v>
      </c>
      <c r="B26" s="48">
        <v>20630</v>
      </c>
      <c r="C26" s="221" t="s">
        <v>18</v>
      </c>
      <c r="D26" s="222">
        <f>'География-11 2018 расклад'!L26</f>
        <v>1</v>
      </c>
      <c r="E26" s="223">
        <f>'География-11 2019 расклад'!L26</f>
        <v>1</v>
      </c>
      <c r="F26" s="223" t="s">
        <v>133</v>
      </c>
      <c r="G26" s="224" t="s">
        <v>133</v>
      </c>
      <c r="H26" s="222">
        <f>'География-11 2018 расклад'!M26</f>
        <v>0</v>
      </c>
      <c r="I26" s="223">
        <f>'География-11 2019 расклад'!M26</f>
        <v>0</v>
      </c>
      <c r="J26" s="223"/>
      <c r="K26" s="225" t="s">
        <v>133</v>
      </c>
      <c r="L26" s="226">
        <f>'География-11 2018 расклад'!N26</f>
        <v>0</v>
      </c>
      <c r="M26" s="227">
        <f>'География-11 2019 расклад'!N26</f>
        <v>0</v>
      </c>
      <c r="N26" s="227"/>
      <c r="O26" s="228" t="s">
        <v>133</v>
      </c>
      <c r="P26" s="222">
        <f>'География-11 2018 расклад'!O26</f>
        <v>0</v>
      </c>
      <c r="Q26" s="223">
        <f>'География-11 2019 расклад'!O26</f>
        <v>0</v>
      </c>
      <c r="R26" s="223" t="s">
        <v>133</v>
      </c>
      <c r="S26" s="225" t="s">
        <v>133</v>
      </c>
      <c r="T26" s="226">
        <f>'География-11 2018 расклад'!P26</f>
        <v>0</v>
      </c>
      <c r="U26" s="227">
        <f>'География-11 2019 расклад'!P26</f>
        <v>0</v>
      </c>
      <c r="V26" s="227" t="s">
        <v>133</v>
      </c>
      <c r="W26" s="229" t="s">
        <v>133</v>
      </c>
    </row>
    <row r="27" spans="1:23" s="1" customFormat="1" ht="15" customHeight="1" x14ac:dyDescent="0.25">
      <c r="A27" s="11">
        <v>10</v>
      </c>
      <c r="B27" s="48">
        <v>20810</v>
      </c>
      <c r="C27" s="221" t="s">
        <v>19</v>
      </c>
      <c r="D27" s="222" t="s">
        <v>133</v>
      </c>
      <c r="E27" s="223" t="s">
        <v>133</v>
      </c>
      <c r="F27" s="223" t="s">
        <v>133</v>
      </c>
      <c r="G27" s="224" t="s">
        <v>133</v>
      </c>
      <c r="H27" s="222" t="s">
        <v>133</v>
      </c>
      <c r="I27" s="223" t="s">
        <v>133</v>
      </c>
      <c r="J27" s="223"/>
      <c r="K27" s="225" t="s">
        <v>133</v>
      </c>
      <c r="L27" s="226" t="s">
        <v>133</v>
      </c>
      <c r="M27" s="227" t="s">
        <v>133</v>
      </c>
      <c r="N27" s="227"/>
      <c r="O27" s="228" t="s">
        <v>133</v>
      </c>
      <c r="P27" s="222" t="s">
        <v>133</v>
      </c>
      <c r="Q27" s="223" t="s">
        <v>133</v>
      </c>
      <c r="R27" s="223" t="s">
        <v>133</v>
      </c>
      <c r="S27" s="225" t="s">
        <v>133</v>
      </c>
      <c r="T27" s="226" t="s">
        <v>133</v>
      </c>
      <c r="U27" s="227" t="s">
        <v>133</v>
      </c>
      <c r="V27" s="227" t="s">
        <v>133</v>
      </c>
      <c r="W27" s="229" t="s">
        <v>133</v>
      </c>
    </row>
    <row r="28" spans="1:23" s="1" customFormat="1" ht="15" customHeight="1" x14ac:dyDescent="0.25">
      <c r="A28" s="11">
        <v>11</v>
      </c>
      <c r="B28" s="48">
        <v>20900</v>
      </c>
      <c r="C28" s="221" t="s">
        <v>20</v>
      </c>
      <c r="D28" s="222">
        <f>'География-11 2018 расклад'!L28</f>
        <v>1</v>
      </c>
      <c r="E28" s="223">
        <f>'География-11 2019 расклад'!L28</f>
        <v>1</v>
      </c>
      <c r="F28" s="223" t="s">
        <v>133</v>
      </c>
      <c r="G28" s="224">
        <f>'География-11 2021 расклад'!L28</f>
        <v>2</v>
      </c>
      <c r="H28" s="222">
        <f>'География-11 2018 расклад'!M28</f>
        <v>0</v>
      </c>
      <c r="I28" s="223">
        <f>'География-11 2019 расклад'!M28</f>
        <v>0</v>
      </c>
      <c r="J28" s="223"/>
      <c r="K28" s="225">
        <f>'География-11 2021 расклад'!M28</f>
        <v>1</v>
      </c>
      <c r="L28" s="226">
        <f>'География-11 2018 расклад'!N28</f>
        <v>0</v>
      </c>
      <c r="M28" s="227">
        <f>'География-11 2019 расклад'!N28</f>
        <v>0</v>
      </c>
      <c r="N28" s="227"/>
      <c r="O28" s="228">
        <f>'География-11 2021 расклад'!N28</f>
        <v>50</v>
      </c>
      <c r="P28" s="222">
        <f>'География-11 2018 расклад'!O28</f>
        <v>0</v>
      </c>
      <c r="Q28" s="223">
        <f>'География-11 2019 расклад'!O28</f>
        <v>0</v>
      </c>
      <c r="R28" s="223" t="s">
        <v>133</v>
      </c>
      <c r="S28" s="225">
        <f>'География-11 2021 расклад'!O28</f>
        <v>0</v>
      </c>
      <c r="T28" s="226">
        <f>'География-11 2018 расклад'!P28</f>
        <v>0</v>
      </c>
      <c r="U28" s="227">
        <f>'География-11 2019 расклад'!P28</f>
        <v>0</v>
      </c>
      <c r="V28" s="227" t="s">
        <v>133</v>
      </c>
      <c r="W28" s="229">
        <f>'География-11 2021 расклад'!P28</f>
        <v>0</v>
      </c>
    </row>
    <row r="29" spans="1:23" s="1" customFormat="1" ht="15" customHeight="1" thickBot="1" x14ac:dyDescent="0.3">
      <c r="A29" s="12">
        <v>12</v>
      </c>
      <c r="B29" s="52">
        <v>21350</v>
      </c>
      <c r="C29" s="231" t="s">
        <v>22</v>
      </c>
      <c r="D29" s="232" t="s">
        <v>133</v>
      </c>
      <c r="E29" s="233">
        <f>'География-11 2019 расклад'!L29</f>
        <v>1</v>
      </c>
      <c r="F29" s="233">
        <f>'География-11 2020 расклад'!L29</f>
        <v>1</v>
      </c>
      <c r="G29" s="234" t="s">
        <v>133</v>
      </c>
      <c r="H29" s="232" t="s">
        <v>133</v>
      </c>
      <c r="I29" s="233">
        <f>'География-11 2019 расклад'!M29</f>
        <v>0</v>
      </c>
      <c r="J29" s="233">
        <f>'География-11 2020 расклад'!M29</f>
        <v>1</v>
      </c>
      <c r="K29" s="235" t="s">
        <v>133</v>
      </c>
      <c r="L29" s="236" t="s">
        <v>133</v>
      </c>
      <c r="M29" s="237">
        <f>'География-11 2019 расклад'!N29</f>
        <v>0</v>
      </c>
      <c r="N29" s="237">
        <f>'География-11 2020 расклад'!N29</f>
        <v>100</v>
      </c>
      <c r="O29" s="238" t="s">
        <v>133</v>
      </c>
      <c r="P29" s="232" t="s">
        <v>133</v>
      </c>
      <c r="Q29" s="233">
        <f>'География-11 2019 расклад'!O29</f>
        <v>0</v>
      </c>
      <c r="R29" s="233">
        <f>'География-11 2020 расклад'!O29</f>
        <v>0</v>
      </c>
      <c r="S29" s="235" t="s">
        <v>133</v>
      </c>
      <c r="T29" s="236" t="s">
        <v>133</v>
      </c>
      <c r="U29" s="237">
        <f>'География-11 2019 расклад'!P29</f>
        <v>0</v>
      </c>
      <c r="V29" s="237">
        <f>'География-11 2020 расклад'!P29</f>
        <v>0</v>
      </c>
      <c r="W29" s="239" t="s">
        <v>133</v>
      </c>
    </row>
    <row r="30" spans="1:23" s="1" customFormat="1" ht="15" customHeight="1" thickBot="1" x14ac:dyDescent="0.3">
      <c r="A30" s="35"/>
      <c r="B30" s="51"/>
      <c r="C30" s="240" t="s">
        <v>103</v>
      </c>
      <c r="D30" s="194">
        <f>'География-11 2018 расклад'!L30</f>
        <v>1</v>
      </c>
      <c r="E30" s="195">
        <f>'География-11 2019 расклад'!L30</f>
        <v>5</v>
      </c>
      <c r="F30" s="195">
        <f>'География-11 2020 расклад'!L30</f>
        <v>5</v>
      </c>
      <c r="G30" s="196">
        <f>'География-11 2021 расклад'!L30</f>
        <v>7</v>
      </c>
      <c r="H30" s="194">
        <f>'География-11 2018 расклад'!M30</f>
        <v>1</v>
      </c>
      <c r="I30" s="195">
        <f>'География-11 2019 расклад'!M30</f>
        <v>0</v>
      </c>
      <c r="J30" s="195">
        <f>'География-11 2020 расклад'!M30</f>
        <v>2</v>
      </c>
      <c r="K30" s="197">
        <f>'География-11 2021 расклад'!M30</f>
        <v>2</v>
      </c>
      <c r="L30" s="198">
        <f>'География-11 2018 расклад'!N30</f>
        <v>100</v>
      </c>
      <c r="M30" s="199">
        <f>'География-11 2019 расклад'!N30</f>
        <v>0</v>
      </c>
      <c r="N30" s="199">
        <f>'География-11 2020 расклад'!N30</f>
        <v>33.333333333333336</v>
      </c>
      <c r="O30" s="200">
        <f>'География-11 2021 расклад'!N30</f>
        <v>33.333333333333336</v>
      </c>
      <c r="P30" s="194">
        <f>'География-11 2018 расклад'!O30</f>
        <v>0</v>
      </c>
      <c r="Q30" s="195">
        <f>'География-11 2019 расклад'!O30</f>
        <v>0</v>
      </c>
      <c r="R30" s="195">
        <f>'География-11 2020 расклад'!O30</f>
        <v>0</v>
      </c>
      <c r="S30" s="197">
        <f>'География-11 2021 расклад'!O30</f>
        <v>1</v>
      </c>
      <c r="T30" s="198">
        <f>'География-11 2018 расклад'!P30</f>
        <v>0</v>
      </c>
      <c r="U30" s="199">
        <f>'География-11 2019 расклад'!P30</f>
        <v>0</v>
      </c>
      <c r="V30" s="199">
        <f>'География-11 2020 расклад'!P30</f>
        <v>0</v>
      </c>
      <c r="W30" s="201">
        <f>'География-11 2021 расклад'!P30</f>
        <v>16.666666666666668</v>
      </c>
    </row>
    <row r="31" spans="1:23" s="1" customFormat="1" ht="15" customHeight="1" x14ac:dyDescent="0.25">
      <c r="A31" s="10">
        <v>1</v>
      </c>
      <c r="B31" s="49">
        <v>30070</v>
      </c>
      <c r="C31" s="212" t="s">
        <v>24</v>
      </c>
      <c r="D31" s="213" t="s">
        <v>133</v>
      </c>
      <c r="E31" s="214" t="s">
        <v>133</v>
      </c>
      <c r="F31" s="214" t="s">
        <v>133</v>
      </c>
      <c r="G31" s="215" t="s">
        <v>133</v>
      </c>
      <c r="H31" s="213" t="s">
        <v>133</v>
      </c>
      <c r="I31" s="214" t="s">
        <v>133</v>
      </c>
      <c r="J31" s="214"/>
      <c r="K31" s="216" t="s">
        <v>133</v>
      </c>
      <c r="L31" s="217" t="s">
        <v>133</v>
      </c>
      <c r="M31" s="218" t="s">
        <v>133</v>
      </c>
      <c r="N31" s="218"/>
      <c r="O31" s="219" t="s">
        <v>133</v>
      </c>
      <c r="P31" s="213" t="s">
        <v>133</v>
      </c>
      <c r="Q31" s="214" t="s">
        <v>133</v>
      </c>
      <c r="R31" s="214" t="s">
        <v>133</v>
      </c>
      <c r="S31" s="216" t="s">
        <v>133</v>
      </c>
      <c r="T31" s="217" t="s">
        <v>133</v>
      </c>
      <c r="U31" s="218" t="s">
        <v>133</v>
      </c>
      <c r="V31" s="218" t="s">
        <v>133</v>
      </c>
      <c r="W31" s="220" t="s">
        <v>133</v>
      </c>
    </row>
    <row r="32" spans="1:23" s="1" customFormat="1" ht="15" customHeight="1" x14ac:dyDescent="0.25">
      <c r="A32" s="11">
        <v>2</v>
      </c>
      <c r="B32" s="48">
        <v>30480</v>
      </c>
      <c r="C32" s="221" t="s">
        <v>111</v>
      </c>
      <c r="D32" s="222" t="s">
        <v>133</v>
      </c>
      <c r="E32" s="223">
        <f>'География-11 2019 расклад'!L32</f>
        <v>2</v>
      </c>
      <c r="F32" s="223" t="s">
        <v>133</v>
      </c>
      <c r="G32" s="224">
        <f>'География-11 2021 расклад'!L32</f>
        <v>1</v>
      </c>
      <c r="H32" s="222" t="s">
        <v>133</v>
      </c>
      <c r="I32" s="223">
        <f>'География-11 2019 расклад'!M32</f>
        <v>0</v>
      </c>
      <c r="J32" s="223"/>
      <c r="K32" s="225">
        <f>'География-11 2021 расклад'!M32</f>
        <v>1</v>
      </c>
      <c r="L32" s="226" t="s">
        <v>133</v>
      </c>
      <c r="M32" s="227">
        <f>'География-11 2019 расклад'!N32</f>
        <v>0</v>
      </c>
      <c r="N32" s="227"/>
      <c r="O32" s="228">
        <f>'География-11 2021 расклад'!N32</f>
        <v>100</v>
      </c>
      <c r="P32" s="222" t="s">
        <v>133</v>
      </c>
      <c r="Q32" s="223">
        <f>'География-11 2019 расклад'!O32</f>
        <v>0</v>
      </c>
      <c r="R32" s="223" t="s">
        <v>133</v>
      </c>
      <c r="S32" s="225">
        <f>'География-11 2021 расклад'!O32</f>
        <v>0</v>
      </c>
      <c r="T32" s="226" t="s">
        <v>133</v>
      </c>
      <c r="U32" s="227">
        <f>'География-11 2019 расклад'!P32</f>
        <v>0</v>
      </c>
      <c r="V32" s="227" t="s">
        <v>133</v>
      </c>
      <c r="W32" s="229">
        <f>'География-11 2021 расклад'!P32</f>
        <v>0</v>
      </c>
    </row>
    <row r="33" spans="1:23" s="1" customFormat="1" ht="15" customHeight="1" x14ac:dyDescent="0.25">
      <c r="A33" s="11">
        <v>3</v>
      </c>
      <c r="B33" s="50">
        <v>30460</v>
      </c>
      <c r="C33" s="230" t="s">
        <v>29</v>
      </c>
      <c r="D33" s="222" t="s">
        <v>133</v>
      </c>
      <c r="E33" s="223">
        <f>'География-11 2019 расклад'!L33</f>
        <v>1</v>
      </c>
      <c r="F33" s="223" t="s">
        <v>133</v>
      </c>
      <c r="G33" s="224">
        <f>'География-11 2021 расклад'!L33</f>
        <v>1</v>
      </c>
      <c r="H33" s="222" t="s">
        <v>133</v>
      </c>
      <c r="I33" s="223">
        <f>'География-11 2019 расклад'!M33</f>
        <v>0</v>
      </c>
      <c r="J33" s="223"/>
      <c r="K33" s="225">
        <f>'География-11 2021 расклад'!M33</f>
        <v>0</v>
      </c>
      <c r="L33" s="226" t="s">
        <v>133</v>
      </c>
      <c r="M33" s="227">
        <f>'География-11 2019 расклад'!N33</f>
        <v>0</v>
      </c>
      <c r="N33" s="227"/>
      <c r="O33" s="228">
        <f>'География-11 2021 расклад'!N33</f>
        <v>0</v>
      </c>
      <c r="P33" s="222" t="s">
        <v>133</v>
      </c>
      <c r="Q33" s="223">
        <f>'География-11 2019 расклад'!O33</f>
        <v>0</v>
      </c>
      <c r="R33" s="223" t="s">
        <v>133</v>
      </c>
      <c r="S33" s="225">
        <f>'География-11 2021 расклад'!O33</f>
        <v>0</v>
      </c>
      <c r="T33" s="226" t="s">
        <v>133</v>
      </c>
      <c r="U33" s="227">
        <f>'География-11 2019 расклад'!P33</f>
        <v>0</v>
      </c>
      <c r="V33" s="227" t="s">
        <v>133</v>
      </c>
      <c r="W33" s="229">
        <f>'География-11 2021 расклад'!P33</f>
        <v>0</v>
      </c>
    </row>
    <row r="34" spans="1:23" s="1" customFormat="1" ht="15" customHeight="1" x14ac:dyDescent="0.25">
      <c r="A34" s="11">
        <v>4</v>
      </c>
      <c r="B34" s="48">
        <v>30030</v>
      </c>
      <c r="C34" s="221" t="s">
        <v>23</v>
      </c>
      <c r="D34" s="222">
        <f>'География-11 2018 расклад'!L34</f>
        <v>1</v>
      </c>
      <c r="E34" s="223" t="s">
        <v>133</v>
      </c>
      <c r="F34" s="223" t="s">
        <v>133</v>
      </c>
      <c r="G34" s="224">
        <f>'География-11 2021 расклад'!L34</f>
        <v>1</v>
      </c>
      <c r="H34" s="222">
        <f>'География-11 2018 расклад'!M34</f>
        <v>1</v>
      </c>
      <c r="I34" s="223" t="s">
        <v>133</v>
      </c>
      <c r="J34" s="223"/>
      <c r="K34" s="225">
        <f>'География-11 2021 расклад'!M34</f>
        <v>1</v>
      </c>
      <c r="L34" s="226">
        <f>'География-11 2018 расклад'!N34</f>
        <v>100</v>
      </c>
      <c r="M34" s="227" t="s">
        <v>133</v>
      </c>
      <c r="N34" s="227"/>
      <c r="O34" s="228">
        <f>'География-11 2021 расклад'!N34</f>
        <v>100</v>
      </c>
      <c r="P34" s="222">
        <f>'География-11 2018 расклад'!O34</f>
        <v>0</v>
      </c>
      <c r="Q34" s="223" t="s">
        <v>133</v>
      </c>
      <c r="R34" s="223" t="s">
        <v>133</v>
      </c>
      <c r="S34" s="225">
        <f>'География-11 2021 расклад'!O34</f>
        <v>0</v>
      </c>
      <c r="T34" s="226">
        <f>'География-11 2018 расклад'!P34</f>
        <v>0</v>
      </c>
      <c r="U34" s="227" t="s">
        <v>133</v>
      </c>
      <c r="V34" s="227" t="s">
        <v>133</v>
      </c>
      <c r="W34" s="229">
        <f>'География-11 2021 расклад'!P34</f>
        <v>0</v>
      </c>
    </row>
    <row r="35" spans="1:23" s="1" customFormat="1" ht="15" customHeight="1" x14ac:dyDescent="0.25">
      <c r="A35" s="11">
        <v>5</v>
      </c>
      <c r="B35" s="48">
        <v>31000</v>
      </c>
      <c r="C35" s="221" t="s">
        <v>37</v>
      </c>
      <c r="D35" s="222" t="s">
        <v>133</v>
      </c>
      <c r="E35" s="223" t="s">
        <v>133</v>
      </c>
      <c r="F35" s="223" t="s">
        <v>133</v>
      </c>
      <c r="G35" s="224">
        <f>'География-11 2021 расклад'!L35</f>
        <v>1</v>
      </c>
      <c r="H35" s="222" t="s">
        <v>133</v>
      </c>
      <c r="I35" s="223" t="s">
        <v>133</v>
      </c>
      <c r="J35" s="223"/>
      <c r="K35" s="225">
        <f>'География-11 2021 расклад'!M35</f>
        <v>0</v>
      </c>
      <c r="L35" s="226" t="s">
        <v>133</v>
      </c>
      <c r="M35" s="227" t="s">
        <v>133</v>
      </c>
      <c r="N35" s="227"/>
      <c r="O35" s="228">
        <f>'География-11 2021 расклад'!N35</f>
        <v>0</v>
      </c>
      <c r="P35" s="222" t="s">
        <v>133</v>
      </c>
      <c r="Q35" s="223" t="s">
        <v>133</v>
      </c>
      <c r="R35" s="223" t="s">
        <v>133</v>
      </c>
      <c r="S35" s="225">
        <f>'География-11 2021 расклад'!O35</f>
        <v>1</v>
      </c>
      <c r="T35" s="226" t="s">
        <v>133</v>
      </c>
      <c r="U35" s="227" t="s">
        <v>133</v>
      </c>
      <c r="V35" s="227" t="s">
        <v>133</v>
      </c>
      <c r="W35" s="229">
        <f>'География-11 2021 расклад'!P35</f>
        <v>100</v>
      </c>
    </row>
    <row r="36" spans="1:23" s="1" customFormat="1" ht="15" customHeight="1" x14ac:dyDescent="0.25">
      <c r="A36" s="11">
        <v>6</v>
      </c>
      <c r="B36" s="48">
        <v>30130</v>
      </c>
      <c r="C36" s="221" t="s">
        <v>25</v>
      </c>
      <c r="D36" s="222" t="s">
        <v>133</v>
      </c>
      <c r="E36" s="223" t="s">
        <v>133</v>
      </c>
      <c r="F36" s="223" t="s">
        <v>133</v>
      </c>
      <c r="G36" s="224" t="s">
        <v>133</v>
      </c>
      <c r="H36" s="222" t="s">
        <v>133</v>
      </c>
      <c r="I36" s="223" t="s">
        <v>133</v>
      </c>
      <c r="J36" s="223"/>
      <c r="K36" s="225" t="s">
        <v>133</v>
      </c>
      <c r="L36" s="226" t="s">
        <v>133</v>
      </c>
      <c r="M36" s="227" t="s">
        <v>133</v>
      </c>
      <c r="N36" s="227"/>
      <c r="O36" s="228" t="s">
        <v>133</v>
      </c>
      <c r="P36" s="222" t="s">
        <v>133</v>
      </c>
      <c r="Q36" s="223" t="s">
        <v>133</v>
      </c>
      <c r="R36" s="223" t="s">
        <v>133</v>
      </c>
      <c r="S36" s="225" t="s">
        <v>133</v>
      </c>
      <c r="T36" s="226" t="s">
        <v>133</v>
      </c>
      <c r="U36" s="227" t="s">
        <v>133</v>
      </c>
      <c r="V36" s="227" t="s">
        <v>133</v>
      </c>
      <c r="W36" s="229" t="s">
        <v>133</v>
      </c>
    </row>
    <row r="37" spans="1:23" s="1" customFormat="1" ht="15" customHeight="1" x14ac:dyDescent="0.25">
      <c r="A37" s="11">
        <v>7</v>
      </c>
      <c r="B37" s="48">
        <v>30160</v>
      </c>
      <c r="C37" s="221" t="s">
        <v>26</v>
      </c>
      <c r="D37" s="222" t="s">
        <v>133</v>
      </c>
      <c r="E37" s="223" t="s">
        <v>133</v>
      </c>
      <c r="F37" s="223" t="s">
        <v>133</v>
      </c>
      <c r="G37" s="224">
        <f>'География-11 2021 расклад'!L37</f>
        <v>1</v>
      </c>
      <c r="H37" s="222" t="s">
        <v>133</v>
      </c>
      <c r="I37" s="223" t="s">
        <v>133</v>
      </c>
      <c r="J37" s="223"/>
      <c r="K37" s="225">
        <f>'География-11 2021 расклад'!M37</f>
        <v>0</v>
      </c>
      <c r="L37" s="226" t="s">
        <v>133</v>
      </c>
      <c r="M37" s="227" t="s">
        <v>133</v>
      </c>
      <c r="N37" s="227"/>
      <c r="O37" s="228">
        <f>'География-11 2021 расклад'!N37</f>
        <v>0</v>
      </c>
      <c r="P37" s="222" t="s">
        <v>133</v>
      </c>
      <c r="Q37" s="223" t="s">
        <v>133</v>
      </c>
      <c r="R37" s="223" t="s">
        <v>133</v>
      </c>
      <c r="S37" s="225">
        <f>'География-11 2021 расклад'!O37</f>
        <v>0</v>
      </c>
      <c r="T37" s="226" t="s">
        <v>133</v>
      </c>
      <c r="U37" s="227" t="s">
        <v>133</v>
      </c>
      <c r="V37" s="227" t="s">
        <v>133</v>
      </c>
      <c r="W37" s="229">
        <f>'География-11 2021 расклад'!P37</f>
        <v>0</v>
      </c>
    </row>
    <row r="38" spans="1:23" s="1" customFormat="1" ht="15" customHeight="1" x14ac:dyDescent="0.25">
      <c r="A38" s="11">
        <v>8</v>
      </c>
      <c r="B38" s="48">
        <v>30310</v>
      </c>
      <c r="C38" s="221" t="s">
        <v>27</v>
      </c>
      <c r="D38" s="222" t="s">
        <v>133</v>
      </c>
      <c r="E38" s="223" t="s">
        <v>133</v>
      </c>
      <c r="F38" s="223">
        <f>'География-11 2020 расклад'!L38</f>
        <v>1</v>
      </c>
      <c r="G38" s="224" t="s">
        <v>133</v>
      </c>
      <c r="H38" s="222" t="s">
        <v>133</v>
      </c>
      <c r="I38" s="223" t="s">
        <v>133</v>
      </c>
      <c r="J38" s="223"/>
      <c r="K38" s="225" t="s">
        <v>133</v>
      </c>
      <c r="L38" s="226" t="s">
        <v>133</v>
      </c>
      <c r="M38" s="227" t="s">
        <v>133</v>
      </c>
      <c r="N38" s="227"/>
      <c r="O38" s="228" t="s">
        <v>133</v>
      </c>
      <c r="P38" s="222" t="s">
        <v>133</v>
      </c>
      <c r="Q38" s="223" t="s">
        <v>133</v>
      </c>
      <c r="R38" s="223">
        <f>'География-11 2020 расклад'!O38</f>
        <v>0</v>
      </c>
      <c r="S38" s="225" t="s">
        <v>133</v>
      </c>
      <c r="T38" s="226" t="s">
        <v>133</v>
      </c>
      <c r="U38" s="227" t="s">
        <v>133</v>
      </c>
      <c r="V38" s="227">
        <f>'География-11 2020 расклад'!P38</f>
        <v>0</v>
      </c>
      <c r="W38" s="229" t="s">
        <v>133</v>
      </c>
    </row>
    <row r="39" spans="1:23" s="1" customFormat="1" ht="15" customHeight="1" x14ac:dyDescent="0.25">
      <c r="A39" s="11">
        <v>9</v>
      </c>
      <c r="B39" s="48">
        <v>30440</v>
      </c>
      <c r="C39" s="221" t="s">
        <v>28</v>
      </c>
      <c r="D39" s="222" t="s">
        <v>133</v>
      </c>
      <c r="E39" s="223" t="s">
        <v>133</v>
      </c>
      <c r="F39" s="223">
        <f>'География-11 2020 расклад'!L39</f>
        <v>2</v>
      </c>
      <c r="G39" s="224" t="s">
        <v>133</v>
      </c>
      <c r="H39" s="222" t="s">
        <v>133</v>
      </c>
      <c r="I39" s="223" t="s">
        <v>133</v>
      </c>
      <c r="J39" s="223">
        <f>'География-11 2020 расклад'!M39</f>
        <v>2</v>
      </c>
      <c r="K39" s="225" t="s">
        <v>133</v>
      </c>
      <c r="L39" s="226" t="s">
        <v>133</v>
      </c>
      <c r="M39" s="227" t="s">
        <v>133</v>
      </c>
      <c r="N39" s="227">
        <f>'География-11 2020 расклад'!N39</f>
        <v>100</v>
      </c>
      <c r="O39" s="228" t="s">
        <v>133</v>
      </c>
      <c r="P39" s="222" t="s">
        <v>133</v>
      </c>
      <c r="Q39" s="223" t="s">
        <v>133</v>
      </c>
      <c r="R39" s="223">
        <f>'География-11 2020 расклад'!O39</f>
        <v>0</v>
      </c>
      <c r="S39" s="225" t="s">
        <v>133</v>
      </c>
      <c r="T39" s="226" t="s">
        <v>133</v>
      </c>
      <c r="U39" s="227" t="s">
        <v>133</v>
      </c>
      <c r="V39" s="227">
        <f>'География-11 2020 расклад'!P39</f>
        <v>0</v>
      </c>
      <c r="W39" s="229" t="s">
        <v>133</v>
      </c>
    </row>
    <row r="40" spans="1:23" s="1" customFormat="1" ht="15" customHeight="1" x14ac:dyDescent="0.25">
      <c r="A40" s="11">
        <v>10</v>
      </c>
      <c r="B40" s="48">
        <v>30500</v>
      </c>
      <c r="C40" s="221" t="s">
        <v>30</v>
      </c>
      <c r="D40" s="222" t="s">
        <v>133</v>
      </c>
      <c r="E40" s="223" t="s">
        <v>133</v>
      </c>
      <c r="F40" s="223" t="s">
        <v>133</v>
      </c>
      <c r="G40" s="224" t="s">
        <v>133</v>
      </c>
      <c r="H40" s="222" t="s">
        <v>133</v>
      </c>
      <c r="I40" s="223" t="s">
        <v>133</v>
      </c>
      <c r="J40" s="223"/>
      <c r="K40" s="225" t="s">
        <v>133</v>
      </c>
      <c r="L40" s="226" t="s">
        <v>133</v>
      </c>
      <c r="M40" s="227" t="s">
        <v>133</v>
      </c>
      <c r="N40" s="227"/>
      <c r="O40" s="228" t="s">
        <v>133</v>
      </c>
      <c r="P40" s="222" t="s">
        <v>133</v>
      </c>
      <c r="Q40" s="223" t="s">
        <v>133</v>
      </c>
      <c r="R40" s="223" t="s">
        <v>133</v>
      </c>
      <c r="S40" s="225" t="s">
        <v>133</v>
      </c>
      <c r="T40" s="226" t="s">
        <v>133</v>
      </c>
      <c r="U40" s="227" t="s">
        <v>133</v>
      </c>
      <c r="V40" s="227" t="s">
        <v>133</v>
      </c>
      <c r="W40" s="229" t="s">
        <v>133</v>
      </c>
    </row>
    <row r="41" spans="1:23" s="1" customFormat="1" ht="15" customHeight="1" x14ac:dyDescent="0.25">
      <c r="A41" s="11">
        <v>11</v>
      </c>
      <c r="B41" s="48">
        <v>30530</v>
      </c>
      <c r="C41" s="221" t="s">
        <v>31</v>
      </c>
      <c r="D41" s="222" t="s">
        <v>133</v>
      </c>
      <c r="E41" s="223">
        <f>'География-11 2019 расклад'!L41</f>
        <v>1</v>
      </c>
      <c r="F41" s="223" t="s">
        <v>133</v>
      </c>
      <c r="G41" s="224" t="s">
        <v>133</v>
      </c>
      <c r="H41" s="222" t="s">
        <v>133</v>
      </c>
      <c r="I41" s="223">
        <f>'География-11 2019 расклад'!M41</f>
        <v>0</v>
      </c>
      <c r="J41" s="223"/>
      <c r="K41" s="225" t="s">
        <v>133</v>
      </c>
      <c r="L41" s="226" t="s">
        <v>133</v>
      </c>
      <c r="M41" s="227">
        <f>'География-11 2019 расклад'!N41</f>
        <v>0</v>
      </c>
      <c r="N41" s="227"/>
      <c r="O41" s="228" t="s">
        <v>133</v>
      </c>
      <c r="P41" s="222" t="s">
        <v>133</v>
      </c>
      <c r="Q41" s="223">
        <f>'География-11 2019 расклад'!O41</f>
        <v>0</v>
      </c>
      <c r="R41" s="223" t="s">
        <v>133</v>
      </c>
      <c r="S41" s="225" t="s">
        <v>133</v>
      </c>
      <c r="T41" s="226" t="s">
        <v>133</v>
      </c>
      <c r="U41" s="227">
        <f>'География-11 2019 расклад'!P41</f>
        <v>0</v>
      </c>
      <c r="V41" s="227" t="s">
        <v>133</v>
      </c>
      <c r="W41" s="229" t="s">
        <v>133</v>
      </c>
    </row>
    <row r="42" spans="1:23" s="1" customFormat="1" ht="15" customHeight="1" x14ac:dyDescent="0.25">
      <c r="A42" s="11">
        <v>12</v>
      </c>
      <c r="B42" s="48">
        <v>30640</v>
      </c>
      <c r="C42" s="221" t="s">
        <v>32</v>
      </c>
      <c r="D42" s="222" t="s">
        <v>133</v>
      </c>
      <c r="E42" s="223" t="s">
        <v>133</v>
      </c>
      <c r="F42" s="223" t="s">
        <v>133</v>
      </c>
      <c r="G42" s="224" t="s">
        <v>133</v>
      </c>
      <c r="H42" s="222" t="s">
        <v>133</v>
      </c>
      <c r="I42" s="223" t="s">
        <v>133</v>
      </c>
      <c r="J42" s="223"/>
      <c r="K42" s="225" t="s">
        <v>133</v>
      </c>
      <c r="L42" s="226" t="s">
        <v>133</v>
      </c>
      <c r="M42" s="227" t="s">
        <v>133</v>
      </c>
      <c r="N42" s="227"/>
      <c r="O42" s="228" t="s">
        <v>133</v>
      </c>
      <c r="P42" s="222" t="s">
        <v>133</v>
      </c>
      <c r="Q42" s="223" t="s">
        <v>133</v>
      </c>
      <c r="R42" s="223" t="s">
        <v>133</v>
      </c>
      <c r="S42" s="225" t="s">
        <v>133</v>
      </c>
      <c r="T42" s="226" t="s">
        <v>133</v>
      </c>
      <c r="U42" s="227" t="s">
        <v>133</v>
      </c>
      <c r="V42" s="227" t="s">
        <v>133</v>
      </c>
      <c r="W42" s="229" t="s">
        <v>133</v>
      </c>
    </row>
    <row r="43" spans="1:23" s="1" customFormat="1" ht="15" customHeight="1" x14ac:dyDescent="0.25">
      <c r="A43" s="11">
        <v>13</v>
      </c>
      <c r="B43" s="48">
        <v>30650</v>
      </c>
      <c r="C43" s="221" t="s">
        <v>33</v>
      </c>
      <c r="D43" s="222" t="s">
        <v>133</v>
      </c>
      <c r="E43" s="223" t="s">
        <v>133</v>
      </c>
      <c r="F43" s="223" t="s">
        <v>133</v>
      </c>
      <c r="G43" s="224">
        <f>'География-11 2021 расклад'!L43</f>
        <v>2</v>
      </c>
      <c r="H43" s="222" t="s">
        <v>133</v>
      </c>
      <c r="I43" s="223" t="s">
        <v>133</v>
      </c>
      <c r="J43" s="223"/>
      <c r="K43" s="225">
        <f>'География-11 2021 расклад'!M43</f>
        <v>0</v>
      </c>
      <c r="L43" s="226" t="s">
        <v>133</v>
      </c>
      <c r="M43" s="227" t="s">
        <v>133</v>
      </c>
      <c r="N43" s="227"/>
      <c r="O43" s="228">
        <f>'География-11 2021 расклад'!N43</f>
        <v>0</v>
      </c>
      <c r="P43" s="222" t="s">
        <v>133</v>
      </c>
      <c r="Q43" s="223" t="s">
        <v>133</v>
      </c>
      <c r="R43" s="223" t="s">
        <v>133</v>
      </c>
      <c r="S43" s="225">
        <f>'География-11 2021 расклад'!O43</f>
        <v>0</v>
      </c>
      <c r="T43" s="226" t="s">
        <v>133</v>
      </c>
      <c r="U43" s="227" t="s">
        <v>133</v>
      </c>
      <c r="V43" s="227" t="s">
        <v>133</v>
      </c>
      <c r="W43" s="229">
        <f>'География-11 2021 расклад'!P43</f>
        <v>0</v>
      </c>
    </row>
    <row r="44" spans="1:23" s="1" customFormat="1" ht="15" customHeight="1" x14ac:dyDescent="0.25">
      <c r="A44" s="11">
        <v>14</v>
      </c>
      <c r="B44" s="48">
        <v>30790</v>
      </c>
      <c r="C44" s="221" t="s">
        <v>34</v>
      </c>
      <c r="D44" s="222" t="s">
        <v>133</v>
      </c>
      <c r="E44" s="223" t="s">
        <v>133</v>
      </c>
      <c r="F44" s="223" t="s">
        <v>133</v>
      </c>
      <c r="G44" s="224" t="s">
        <v>133</v>
      </c>
      <c r="H44" s="222" t="s">
        <v>133</v>
      </c>
      <c r="I44" s="223" t="s">
        <v>133</v>
      </c>
      <c r="J44" s="223"/>
      <c r="K44" s="225" t="s">
        <v>133</v>
      </c>
      <c r="L44" s="226" t="s">
        <v>133</v>
      </c>
      <c r="M44" s="227" t="s">
        <v>133</v>
      </c>
      <c r="N44" s="227"/>
      <c r="O44" s="228" t="s">
        <v>133</v>
      </c>
      <c r="P44" s="222" t="s">
        <v>133</v>
      </c>
      <c r="Q44" s="223" t="s">
        <v>133</v>
      </c>
      <c r="R44" s="223" t="s">
        <v>133</v>
      </c>
      <c r="S44" s="225" t="s">
        <v>133</v>
      </c>
      <c r="T44" s="226" t="s">
        <v>133</v>
      </c>
      <c r="U44" s="227" t="s">
        <v>133</v>
      </c>
      <c r="V44" s="227" t="s">
        <v>133</v>
      </c>
      <c r="W44" s="229" t="s">
        <v>133</v>
      </c>
    </row>
    <row r="45" spans="1:23" s="1" customFormat="1" ht="15" customHeight="1" x14ac:dyDescent="0.25">
      <c r="A45" s="11">
        <v>15</v>
      </c>
      <c r="B45" s="48">
        <v>30890</v>
      </c>
      <c r="C45" s="221" t="s">
        <v>35</v>
      </c>
      <c r="D45" s="222" t="s">
        <v>133</v>
      </c>
      <c r="E45" s="223" t="s">
        <v>133</v>
      </c>
      <c r="F45" s="223" t="s">
        <v>133</v>
      </c>
      <c r="G45" s="224" t="s">
        <v>133</v>
      </c>
      <c r="H45" s="222" t="s">
        <v>133</v>
      </c>
      <c r="I45" s="223" t="s">
        <v>133</v>
      </c>
      <c r="J45" s="223"/>
      <c r="K45" s="225" t="s">
        <v>133</v>
      </c>
      <c r="L45" s="226" t="s">
        <v>133</v>
      </c>
      <c r="M45" s="227" t="s">
        <v>133</v>
      </c>
      <c r="N45" s="227"/>
      <c r="O45" s="228" t="s">
        <v>133</v>
      </c>
      <c r="P45" s="222" t="s">
        <v>133</v>
      </c>
      <c r="Q45" s="223" t="s">
        <v>133</v>
      </c>
      <c r="R45" s="223" t="s">
        <v>133</v>
      </c>
      <c r="S45" s="225" t="s">
        <v>133</v>
      </c>
      <c r="T45" s="226" t="s">
        <v>133</v>
      </c>
      <c r="U45" s="227" t="s">
        <v>133</v>
      </c>
      <c r="V45" s="227" t="s">
        <v>133</v>
      </c>
      <c r="W45" s="229" t="s">
        <v>133</v>
      </c>
    </row>
    <row r="46" spans="1:23" s="1" customFormat="1" ht="15" customHeight="1" x14ac:dyDescent="0.25">
      <c r="A46" s="11">
        <v>16</v>
      </c>
      <c r="B46" s="48">
        <v>30940</v>
      </c>
      <c r="C46" s="221" t="s">
        <v>36</v>
      </c>
      <c r="D46" s="222" t="s">
        <v>133</v>
      </c>
      <c r="E46" s="223">
        <f>'География-11 2019 расклад'!L46</f>
        <v>1</v>
      </c>
      <c r="F46" s="223" t="s">
        <v>133</v>
      </c>
      <c r="G46" s="224" t="s">
        <v>133</v>
      </c>
      <c r="H46" s="222" t="s">
        <v>133</v>
      </c>
      <c r="I46" s="223">
        <f>'География-11 2019 расклад'!M46</f>
        <v>0</v>
      </c>
      <c r="J46" s="223"/>
      <c r="K46" s="225" t="s">
        <v>133</v>
      </c>
      <c r="L46" s="226" t="s">
        <v>133</v>
      </c>
      <c r="M46" s="227">
        <f>'География-11 2019 расклад'!N46</f>
        <v>0</v>
      </c>
      <c r="N46" s="227"/>
      <c r="O46" s="228" t="s">
        <v>133</v>
      </c>
      <c r="P46" s="222" t="s">
        <v>133</v>
      </c>
      <c r="Q46" s="223">
        <f>'География-11 2019 расклад'!O46</f>
        <v>0</v>
      </c>
      <c r="R46" s="223" t="s">
        <v>133</v>
      </c>
      <c r="S46" s="225" t="s">
        <v>133</v>
      </c>
      <c r="T46" s="226" t="s">
        <v>133</v>
      </c>
      <c r="U46" s="227">
        <f>'География-11 2019 расклад'!P46</f>
        <v>0</v>
      </c>
      <c r="V46" s="227" t="s">
        <v>133</v>
      </c>
      <c r="W46" s="229" t="s">
        <v>133</v>
      </c>
    </row>
    <row r="47" spans="1:23" s="1" customFormat="1" ht="15" customHeight="1" thickBot="1" x14ac:dyDescent="0.3">
      <c r="A47" s="11">
        <v>17</v>
      </c>
      <c r="B47" s="52">
        <v>31480</v>
      </c>
      <c r="C47" s="231" t="s">
        <v>38</v>
      </c>
      <c r="D47" s="232" t="s">
        <v>133</v>
      </c>
      <c r="E47" s="233" t="s">
        <v>133</v>
      </c>
      <c r="F47" s="233">
        <f>'География-11 2020 расклад'!L47</f>
        <v>2</v>
      </c>
      <c r="G47" s="234" t="s">
        <v>133</v>
      </c>
      <c r="H47" s="232" t="s">
        <v>133</v>
      </c>
      <c r="I47" s="233" t="s">
        <v>133</v>
      </c>
      <c r="J47" s="233"/>
      <c r="K47" s="235" t="s">
        <v>133</v>
      </c>
      <c r="L47" s="236" t="s">
        <v>133</v>
      </c>
      <c r="M47" s="237" t="s">
        <v>133</v>
      </c>
      <c r="N47" s="237"/>
      <c r="O47" s="238" t="s">
        <v>133</v>
      </c>
      <c r="P47" s="232" t="s">
        <v>133</v>
      </c>
      <c r="Q47" s="233" t="s">
        <v>133</v>
      </c>
      <c r="R47" s="233">
        <f>'География-11 2020 расклад'!O47</f>
        <v>0</v>
      </c>
      <c r="S47" s="235" t="s">
        <v>133</v>
      </c>
      <c r="T47" s="236" t="s">
        <v>133</v>
      </c>
      <c r="U47" s="237" t="s">
        <v>133</v>
      </c>
      <c r="V47" s="237">
        <f>'География-11 2020 расклад'!P47</f>
        <v>0</v>
      </c>
      <c r="W47" s="239" t="s">
        <v>133</v>
      </c>
    </row>
    <row r="48" spans="1:23" s="1" customFormat="1" ht="15" customHeight="1" thickBot="1" x14ac:dyDescent="0.3">
      <c r="A48" s="35"/>
      <c r="B48" s="51"/>
      <c r="C48" s="240" t="s">
        <v>104</v>
      </c>
      <c r="D48" s="194">
        <f>'География-11 2018 расклад'!L48</f>
        <v>17</v>
      </c>
      <c r="E48" s="195">
        <f>'География-11 2019 расклад'!L48</f>
        <v>9</v>
      </c>
      <c r="F48" s="195">
        <f>'География-11 2020 расклад'!L48</f>
        <v>10</v>
      </c>
      <c r="G48" s="196">
        <f>'География-11 2021 расклад'!L48</f>
        <v>13</v>
      </c>
      <c r="H48" s="194">
        <f>'География-11 2018 расклад'!M48</f>
        <v>8.0000999999999998</v>
      </c>
      <c r="I48" s="195">
        <f>'География-11 2019 расклад'!M48</f>
        <v>2.9998999999999998</v>
      </c>
      <c r="J48" s="195">
        <f>'География-11 2020 расклад'!M48</f>
        <v>1</v>
      </c>
      <c r="K48" s="197">
        <f>'География-11 2021 расклад'!M48</f>
        <v>6</v>
      </c>
      <c r="L48" s="198">
        <f>'География-11 2018 расклад'!N48</f>
        <v>52.083750000000002</v>
      </c>
      <c r="M48" s="199">
        <f>'География-11 2019 расклад'!N48</f>
        <v>33.332499999999996</v>
      </c>
      <c r="N48" s="199">
        <f>'География-11 2020 расклад'!N48</f>
        <v>16.666666666666668</v>
      </c>
      <c r="O48" s="200">
        <f>'География-11 2021 расклад'!N48</f>
        <v>42.857142857142854</v>
      </c>
      <c r="P48" s="194">
        <f>'География-11 2018 расклад'!O48</f>
        <v>0.9998999999999999</v>
      </c>
      <c r="Q48" s="195">
        <f>'География-11 2019 расклад'!O48</f>
        <v>0</v>
      </c>
      <c r="R48" s="195">
        <f>'География-11 2020 расклад'!O48</f>
        <v>1</v>
      </c>
      <c r="S48" s="197">
        <f>'География-11 2021 расклад'!O48</f>
        <v>1.9998999999999998</v>
      </c>
      <c r="T48" s="198">
        <f>'География-11 2018 расклад'!P48</f>
        <v>4.1662499999999998</v>
      </c>
      <c r="U48" s="199">
        <f>'География-11 2019 расклад'!P48</f>
        <v>0</v>
      </c>
      <c r="V48" s="199">
        <f>'География-11 2020 расклад'!P48</f>
        <v>7.1428571428571432</v>
      </c>
      <c r="W48" s="201">
        <f>'География-11 2021 расклад'!P48</f>
        <v>11.904285714285715</v>
      </c>
    </row>
    <row r="49" spans="1:23" s="1" customFormat="1" ht="15" customHeight="1" x14ac:dyDescent="0.25">
      <c r="A49" s="59">
        <v>1</v>
      </c>
      <c r="B49" s="49">
        <v>40010</v>
      </c>
      <c r="C49" s="212" t="s">
        <v>39</v>
      </c>
      <c r="D49" s="213">
        <f>'География-11 2018 расклад'!L49</f>
        <v>2</v>
      </c>
      <c r="E49" s="214" t="s">
        <v>133</v>
      </c>
      <c r="F49" s="214" t="s">
        <v>133</v>
      </c>
      <c r="G49" s="215">
        <f>'География-11 2021 расклад'!L49</f>
        <v>3</v>
      </c>
      <c r="H49" s="213">
        <f>'География-11 2018 расклад'!M49</f>
        <v>0</v>
      </c>
      <c r="I49" s="214" t="s">
        <v>133</v>
      </c>
      <c r="J49" s="214"/>
      <c r="K49" s="216">
        <f>'География-11 2021 расклад'!M49</f>
        <v>0</v>
      </c>
      <c r="L49" s="217">
        <f>'География-11 2018 расклад'!N49</f>
        <v>0</v>
      </c>
      <c r="M49" s="218" t="s">
        <v>133</v>
      </c>
      <c r="N49" s="218"/>
      <c r="O49" s="219">
        <f>'География-11 2021 расклад'!N49</f>
        <v>0</v>
      </c>
      <c r="P49" s="213">
        <f>'География-11 2018 расклад'!O49</f>
        <v>0</v>
      </c>
      <c r="Q49" s="214" t="s">
        <v>133</v>
      </c>
      <c r="R49" s="214" t="s">
        <v>133</v>
      </c>
      <c r="S49" s="216">
        <f>'География-11 2021 расклад'!O49</f>
        <v>0.9998999999999999</v>
      </c>
      <c r="T49" s="217">
        <f>'География-11 2018 расклад'!P49</f>
        <v>0</v>
      </c>
      <c r="U49" s="218" t="s">
        <v>133</v>
      </c>
      <c r="V49" s="218" t="s">
        <v>133</v>
      </c>
      <c r="W49" s="220">
        <f>'География-11 2021 расклад'!P49</f>
        <v>33.33</v>
      </c>
    </row>
    <row r="50" spans="1:23" s="1" customFormat="1" ht="15" customHeight="1" x14ac:dyDescent="0.25">
      <c r="A50" s="23">
        <v>2</v>
      </c>
      <c r="B50" s="48">
        <v>40030</v>
      </c>
      <c r="C50" s="221" t="s">
        <v>41</v>
      </c>
      <c r="D50" s="222">
        <f>'География-11 2018 расклад'!L50</f>
        <v>3</v>
      </c>
      <c r="E50" s="223" t="s">
        <v>133</v>
      </c>
      <c r="F50" s="223" t="s">
        <v>133</v>
      </c>
      <c r="G50" s="224" t="s">
        <v>133</v>
      </c>
      <c r="H50" s="222">
        <f>'География-11 2018 расклад'!M50</f>
        <v>2.0000999999999998</v>
      </c>
      <c r="I50" s="223" t="s">
        <v>133</v>
      </c>
      <c r="J50" s="223"/>
      <c r="K50" s="225" t="s">
        <v>133</v>
      </c>
      <c r="L50" s="226">
        <f>'География-11 2018 расклад'!N50</f>
        <v>66.67</v>
      </c>
      <c r="M50" s="227" t="s">
        <v>133</v>
      </c>
      <c r="N50" s="227"/>
      <c r="O50" s="228" t="s">
        <v>133</v>
      </c>
      <c r="P50" s="222">
        <f>'География-11 2018 расклад'!O50</f>
        <v>0</v>
      </c>
      <c r="Q50" s="223" t="s">
        <v>133</v>
      </c>
      <c r="R50" s="223" t="s">
        <v>133</v>
      </c>
      <c r="S50" s="225" t="s">
        <v>133</v>
      </c>
      <c r="T50" s="226">
        <f>'География-11 2018 расклад'!P50</f>
        <v>0</v>
      </c>
      <c r="U50" s="227" t="s">
        <v>133</v>
      </c>
      <c r="V50" s="227" t="s">
        <v>133</v>
      </c>
      <c r="W50" s="229" t="s">
        <v>133</v>
      </c>
    </row>
    <row r="51" spans="1:23" s="1" customFormat="1" ht="15" customHeight="1" x14ac:dyDescent="0.25">
      <c r="A51" s="23">
        <v>3</v>
      </c>
      <c r="B51" s="48">
        <v>40410</v>
      </c>
      <c r="C51" s="221" t="s">
        <v>48</v>
      </c>
      <c r="D51" s="222" t="s">
        <v>133</v>
      </c>
      <c r="E51" s="223" t="s">
        <v>133</v>
      </c>
      <c r="F51" s="223">
        <f>'География-11 2020 расклад'!L51</f>
        <v>1</v>
      </c>
      <c r="G51" s="224">
        <f>'География-11 2021 расклад'!L51</f>
        <v>2</v>
      </c>
      <c r="H51" s="222" t="s">
        <v>133</v>
      </c>
      <c r="I51" s="223" t="s">
        <v>133</v>
      </c>
      <c r="J51" s="223">
        <f>'География-11 2020 расклад'!M51</f>
        <v>1</v>
      </c>
      <c r="K51" s="225">
        <f>'География-11 2021 расклад'!M51</f>
        <v>2</v>
      </c>
      <c r="L51" s="226" t="s">
        <v>133</v>
      </c>
      <c r="M51" s="227" t="s">
        <v>133</v>
      </c>
      <c r="N51" s="227">
        <f>'География-11 2020 расклад'!N51</f>
        <v>100</v>
      </c>
      <c r="O51" s="228">
        <f>'География-11 2021 расклад'!N51</f>
        <v>100</v>
      </c>
      <c r="P51" s="222" t="s">
        <v>133</v>
      </c>
      <c r="Q51" s="223" t="s">
        <v>133</v>
      </c>
      <c r="R51" s="223">
        <f>'География-11 2020 расклад'!O51</f>
        <v>0</v>
      </c>
      <c r="S51" s="225">
        <f>'География-11 2021 расклад'!O51</f>
        <v>0</v>
      </c>
      <c r="T51" s="226" t="s">
        <v>133</v>
      </c>
      <c r="U51" s="227" t="s">
        <v>133</v>
      </c>
      <c r="V51" s="227">
        <f>'География-11 2020 расклад'!P51</f>
        <v>0</v>
      </c>
      <c r="W51" s="229">
        <f>'География-11 2021 расклад'!P51</f>
        <v>0</v>
      </c>
    </row>
    <row r="52" spans="1:23" s="1" customFormat="1" ht="15" customHeight="1" x14ac:dyDescent="0.25">
      <c r="A52" s="23">
        <v>4</v>
      </c>
      <c r="B52" s="48">
        <v>40011</v>
      </c>
      <c r="C52" s="221" t="s">
        <v>40</v>
      </c>
      <c r="D52" s="222" t="s">
        <v>133</v>
      </c>
      <c r="E52" s="223" t="s">
        <v>133</v>
      </c>
      <c r="F52" s="223">
        <f>'География-11 2020 расклад'!L52</f>
        <v>1</v>
      </c>
      <c r="G52" s="224">
        <f>'География-11 2021 расклад'!L52</f>
        <v>1</v>
      </c>
      <c r="H52" s="222" t="s">
        <v>133</v>
      </c>
      <c r="I52" s="223" t="s">
        <v>133</v>
      </c>
      <c r="J52" s="223"/>
      <c r="K52" s="225">
        <f>'География-11 2021 расклад'!M52</f>
        <v>0</v>
      </c>
      <c r="L52" s="226" t="s">
        <v>133</v>
      </c>
      <c r="M52" s="227" t="s">
        <v>133</v>
      </c>
      <c r="N52" s="227"/>
      <c r="O52" s="228">
        <f>'География-11 2021 расклад'!N52</f>
        <v>0</v>
      </c>
      <c r="P52" s="222" t="s">
        <v>133</v>
      </c>
      <c r="Q52" s="223" t="s">
        <v>133</v>
      </c>
      <c r="R52" s="223">
        <f>'География-11 2020 расклад'!O52</f>
        <v>0</v>
      </c>
      <c r="S52" s="225">
        <f>'География-11 2021 расклад'!O52</f>
        <v>0</v>
      </c>
      <c r="T52" s="226" t="s">
        <v>133</v>
      </c>
      <c r="U52" s="227" t="s">
        <v>133</v>
      </c>
      <c r="V52" s="227">
        <f>'География-11 2020 расклад'!P52</f>
        <v>0</v>
      </c>
      <c r="W52" s="229">
        <f>'География-11 2021 расклад'!P52</f>
        <v>0</v>
      </c>
    </row>
    <row r="53" spans="1:23" s="1" customFormat="1" ht="15" customHeight="1" x14ac:dyDescent="0.25">
      <c r="A53" s="23">
        <v>5</v>
      </c>
      <c r="B53" s="48">
        <v>40080</v>
      </c>
      <c r="C53" s="221" t="s">
        <v>96</v>
      </c>
      <c r="D53" s="222" t="s">
        <v>133</v>
      </c>
      <c r="E53" s="223">
        <f>'География-11 2019 расклад'!L53</f>
        <v>3</v>
      </c>
      <c r="F53" s="223" t="s">
        <v>133</v>
      </c>
      <c r="G53" s="224" t="s">
        <v>133</v>
      </c>
      <c r="H53" s="222" t="s">
        <v>133</v>
      </c>
      <c r="I53" s="223">
        <f>'География-11 2019 расклад'!M53</f>
        <v>0.9998999999999999</v>
      </c>
      <c r="J53" s="223"/>
      <c r="K53" s="225" t="s">
        <v>133</v>
      </c>
      <c r="L53" s="226" t="s">
        <v>133</v>
      </c>
      <c r="M53" s="227">
        <f>'География-11 2019 расклад'!N53</f>
        <v>33.33</v>
      </c>
      <c r="N53" s="227"/>
      <c r="O53" s="228" t="s">
        <v>133</v>
      </c>
      <c r="P53" s="222" t="s">
        <v>133</v>
      </c>
      <c r="Q53" s="223">
        <f>'География-11 2019 расклад'!O53</f>
        <v>0</v>
      </c>
      <c r="R53" s="223" t="s">
        <v>133</v>
      </c>
      <c r="S53" s="225" t="s">
        <v>133</v>
      </c>
      <c r="T53" s="226" t="s">
        <v>133</v>
      </c>
      <c r="U53" s="227">
        <f>'География-11 2019 расклад'!P53</f>
        <v>0</v>
      </c>
      <c r="V53" s="227" t="s">
        <v>133</v>
      </c>
      <c r="W53" s="229" t="s">
        <v>133</v>
      </c>
    </row>
    <row r="54" spans="1:23" s="1" customFormat="1" ht="15" customHeight="1" x14ac:dyDescent="0.25">
      <c r="A54" s="23">
        <v>6</v>
      </c>
      <c r="B54" s="48">
        <v>40100</v>
      </c>
      <c r="C54" s="221" t="s">
        <v>42</v>
      </c>
      <c r="D54" s="222">
        <f>'География-11 2018 расклад'!L54</f>
        <v>2</v>
      </c>
      <c r="E54" s="223">
        <f>'География-11 2019 расклад'!L54</f>
        <v>1</v>
      </c>
      <c r="F54" s="223">
        <f>'География-11 2020 расклад'!L54</f>
        <v>2</v>
      </c>
      <c r="G54" s="224">
        <f>'География-11 2021 расклад'!L54</f>
        <v>3</v>
      </c>
      <c r="H54" s="222">
        <f>'География-11 2018 расклад'!M54</f>
        <v>2</v>
      </c>
      <c r="I54" s="223">
        <f>'География-11 2019 расклад'!M54</f>
        <v>0</v>
      </c>
      <c r="J54" s="223"/>
      <c r="K54" s="225">
        <f>'География-11 2021 расклад'!M54</f>
        <v>3</v>
      </c>
      <c r="L54" s="226">
        <f>'География-11 2018 расклад'!N54</f>
        <v>100</v>
      </c>
      <c r="M54" s="227">
        <f>'География-11 2019 расклад'!N54</f>
        <v>0</v>
      </c>
      <c r="N54" s="227"/>
      <c r="O54" s="228">
        <f>'География-11 2021 расклад'!N54</f>
        <v>100</v>
      </c>
      <c r="P54" s="222">
        <f>'География-11 2018 расклад'!O54</f>
        <v>0</v>
      </c>
      <c r="Q54" s="223">
        <f>'География-11 2019 расклад'!O54</f>
        <v>0</v>
      </c>
      <c r="R54" s="223">
        <f>'География-11 2020 расклад'!O54</f>
        <v>0</v>
      </c>
      <c r="S54" s="225">
        <f>'География-11 2021 расклад'!O54</f>
        <v>0</v>
      </c>
      <c r="T54" s="226">
        <f>'География-11 2018 расклад'!P54</f>
        <v>0</v>
      </c>
      <c r="U54" s="227">
        <f>'География-11 2019 расклад'!P54</f>
        <v>0</v>
      </c>
      <c r="V54" s="227">
        <f>'География-11 2020 расклад'!P54</f>
        <v>0</v>
      </c>
      <c r="W54" s="229">
        <f>'География-11 2021 расклад'!P54</f>
        <v>0</v>
      </c>
    </row>
    <row r="55" spans="1:23" s="1" customFormat="1" ht="15" customHeight="1" x14ac:dyDescent="0.25">
      <c r="A55" s="23">
        <v>7</v>
      </c>
      <c r="B55" s="48">
        <v>40020</v>
      </c>
      <c r="C55" s="221" t="s">
        <v>110</v>
      </c>
      <c r="D55" s="222">
        <f>'География-11 2018 расклад'!L55</f>
        <v>1</v>
      </c>
      <c r="E55" s="223" t="s">
        <v>133</v>
      </c>
      <c r="F55" s="223" t="s">
        <v>133</v>
      </c>
      <c r="G55" s="224" t="s">
        <v>133</v>
      </c>
      <c r="H55" s="222">
        <f>'География-11 2018 расклад'!M55</f>
        <v>1</v>
      </c>
      <c r="I55" s="223" t="s">
        <v>133</v>
      </c>
      <c r="J55" s="223"/>
      <c r="K55" s="225" t="s">
        <v>133</v>
      </c>
      <c r="L55" s="226">
        <f>'География-11 2018 расклад'!N55</f>
        <v>100</v>
      </c>
      <c r="M55" s="227" t="s">
        <v>133</v>
      </c>
      <c r="N55" s="227"/>
      <c r="O55" s="228" t="s">
        <v>133</v>
      </c>
      <c r="P55" s="222">
        <f>'География-11 2018 расклад'!O55</f>
        <v>0</v>
      </c>
      <c r="Q55" s="223" t="s">
        <v>133</v>
      </c>
      <c r="R55" s="223" t="s">
        <v>133</v>
      </c>
      <c r="S55" s="225" t="s">
        <v>133</v>
      </c>
      <c r="T55" s="226">
        <f>'География-11 2018 расклад'!P55</f>
        <v>0</v>
      </c>
      <c r="U55" s="227" t="s">
        <v>133</v>
      </c>
      <c r="V55" s="227" t="s">
        <v>133</v>
      </c>
      <c r="W55" s="229" t="s">
        <v>133</v>
      </c>
    </row>
    <row r="56" spans="1:23" s="1" customFormat="1" ht="15" customHeight="1" x14ac:dyDescent="0.25">
      <c r="A56" s="23">
        <v>8</v>
      </c>
      <c r="B56" s="48">
        <v>40031</v>
      </c>
      <c r="C56" s="221" t="s">
        <v>113</v>
      </c>
      <c r="D56" s="222">
        <f>'География-11 2018 расклад'!L56</f>
        <v>1</v>
      </c>
      <c r="E56" s="223">
        <f>'География-11 2019 расклад'!L56</f>
        <v>3</v>
      </c>
      <c r="F56" s="223">
        <f>'География-11 2020 расклад'!L56</f>
        <v>2</v>
      </c>
      <c r="G56" s="224" t="s">
        <v>133</v>
      </c>
      <c r="H56" s="222">
        <f>'География-11 2018 расклад'!M56</f>
        <v>1</v>
      </c>
      <c r="I56" s="223">
        <f>'География-11 2019 расклад'!M56</f>
        <v>0</v>
      </c>
      <c r="J56" s="223"/>
      <c r="K56" s="225" t="s">
        <v>133</v>
      </c>
      <c r="L56" s="226">
        <f>'География-11 2018 расклад'!N56</f>
        <v>100</v>
      </c>
      <c r="M56" s="227">
        <f>'География-11 2019 расклад'!N56</f>
        <v>0</v>
      </c>
      <c r="N56" s="227"/>
      <c r="O56" s="228" t="s">
        <v>133</v>
      </c>
      <c r="P56" s="222">
        <f>'География-11 2018 расклад'!O56</f>
        <v>0</v>
      </c>
      <c r="Q56" s="223">
        <f>'География-11 2019 расклад'!O56</f>
        <v>0</v>
      </c>
      <c r="R56" s="223">
        <f>'География-11 2020 расклад'!O56</f>
        <v>0</v>
      </c>
      <c r="S56" s="225" t="s">
        <v>133</v>
      </c>
      <c r="T56" s="226">
        <f>'География-11 2018 расклад'!P56</f>
        <v>0</v>
      </c>
      <c r="U56" s="227">
        <f>'География-11 2019 расклад'!P56</f>
        <v>0</v>
      </c>
      <c r="V56" s="227">
        <f>'География-11 2020 расклад'!P56</f>
        <v>0</v>
      </c>
      <c r="W56" s="229" t="s">
        <v>133</v>
      </c>
    </row>
    <row r="57" spans="1:23" s="1" customFormat="1" ht="15" customHeight="1" x14ac:dyDescent="0.25">
      <c r="A57" s="23">
        <v>9</v>
      </c>
      <c r="B57" s="48">
        <v>40210</v>
      </c>
      <c r="C57" s="221" t="s">
        <v>44</v>
      </c>
      <c r="D57" s="222" t="s">
        <v>133</v>
      </c>
      <c r="E57" s="223" t="s">
        <v>133</v>
      </c>
      <c r="F57" s="223">
        <f>'География-11 2020 расклад'!L57</f>
        <v>2</v>
      </c>
      <c r="G57" s="224" t="s">
        <v>133</v>
      </c>
      <c r="H57" s="222" t="s">
        <v>133</v>
      </c>
      <c r="I57" s="223" t="s">
        <v>133</v>
      </c>
      <c r="J57" s="223"/>
      <c r="K57" s="225" t="s">
        <v>133</v>
      </c>
      <c r="L57" s="226" t="s">
        <v>133</v>
      </c>
      <c r="M57" s="227" t="s">
        <v>133</v>
      </c>
      <c r="N57" s="227"/>
      <c r="O57" s="228" t="s">
        <v>133</v>
      </c>
      <c r="P57" s="222" t="s">
        <v>133</v>
      </c>
      <c r="Q57" s="223" t="s">
        <v>133</v>
      </c>
      <c r="R57" s="223">
        <f>'География-11 2020 расклад'!O57</f>
        <v>1</v>
      </c>
      <c r="S57" s="225" t="s">
        <v>133</v>
      </c>
      <c r="T57" s="226" t="s">
        <v>133</v>
      </c>
      <c r="U57" s="227" t="s">
        <v>133</v>
      </c>
      <c r="V57" s="227">
        <f>'География-11 2020 расклад'!P57</f>
        <v>50</v>
      </c>
      <c r="W57" s="229" t="s">
        <v>133</v>
      </c>
    </row>
    <row r="58" spans="1:23" s="1" customFormat="1" ht="15" customHeight="1" x14ac:dyDescent="0.25">
      <c r="A58" s="23">
        <v>10</v>
      </c>
      <c r="B58" s="48">
        <v>40300</v>
      </c>
      <c r="C58" s="221" t="s">
        <v>45</v>
      </c>
      <c r="D58" s="222">
        <f>'География-11 2018 расклад'!L58</f>
        <v>1</v>
      </c>
      <c r="E58" s="223" t="s">
        <v>133</v>
      </c>
      <c r="F58" s="223" t="s">
        <v>133</v>
      </c>
      <c r="G58" s="224" t="s">
        <v>133</v>
      </c>
      <c r="H58" s="222">
        <f>'География-11 2018 расклад'!M58</f>
        <v>0</v>
      </c>
      <c r="I58" s="223" t="s">
        <v>133</v>
      </c>
      <c r="J58" s="223"/>
      <c r="K58" s="225" t="s">
        <v>133</v>
      </c>
      <c r="L58" s="226">
        <f>'География-11 2018 расклад'!N58</f>
        <v>0</v>
      </c>
      <c r="M58" s="227" t="s">
        <v>133</v>
      </c>
      <c r="N58" s="227"/>
      <c r="O58" s="228" t="s">
        <v>133</v>
      </c>
      <c r="P58" s="222">
        <f>'География-11 2018 расклад'!O58</f>
        <v>0</v>
      </c>
      <c r="Q58" s="223" t="s">
        <v>133</v>
      </c>
      <c r="R58" s="223" t="s">
        <v>133</v>
      </c>
      <c r="S58" s="225" t="s">
        <v>133</v>
      </c>
      <c r="T58" s="226">
        <f>'География-11 2018 расклад'!P58</f>
        <v>0</v>
      </c>
      <c r="U58" s="227" t="s">
        <v>133</v>
      </c>
      <c r="V58" s="227" t="s">
        <v>133</v>
      </c>
      <c r="W58" s="229" t="s">
        <v>133</v>
      </c>
    </row>
    <row r="59" spans="1:23" s="1" customFormat="1" ht="15" customHeight="1" x14ac:dyDescent="0.25">
      <c r="A59" s="23">
        <v>11</v>
      </c>
      <c r="B59" s="48">
        <v>40360</v>
      </c>
      <c r="C59" s="221" t="s">
        <v>46</v>
      </c>
      <c r="D59" s="222" t="s">
        <v>133</v>
      </c>
      <c r="E59" s="223" t="s">
        <v>133</v>
      </c>
      <c r="F59" s="223" t="s">
        <v>133</v>
      </c>
      <c r="G59" s="224" t="s">
        <v>133</v>
      </c>
      <c r="H59" s="222" t="s">
        <v>133</v>
      </c>
      <c r="I59" s="223" t="s">
        <v>133</v>
      </c>
      <c r="J59" s="223"/>
      <c r="K59" s="225" t="s">
        <v>133</v>
      </c>
      <c r="L59" s="226" t="s">
        <v>133</v>
      </c>
      <c r="M59" s="227" t="s">
        <v>133</v>
      </c>
      <c r="N59" s="227"/>
      <c r="O59" s="228" t="s">
        <v>133</v>
      </c>
      <c r="P59" s="222" t="s">
        <v>133</v>
      </c>
      <c r="Q59" s="223" t="s">
        <v>133</v>
      </c>
      <c r="R59" s="223" t="s">
        <v>133</v>
      </c>
      <c r="S59" s="225" t="s">
        <v>133</v>
      </c>
      <c r="T59" s="226" t="s">
        <v>133</v>
      </c>
      <c r="U59" s="227" t="s">
        <v>133</v>
      </c>
      <c r="V59" s="227" t="s">
        <v>133</v>
      </c>
      <c r="W59" s="229" t="s">
        <v>133</v>
      </c>
    </row>
    <row r="60" spans="1:23" s="1" customFormat="1" ht="15" customHeight="1" x14ac:dyDescent="0.25">
      <c r="A60" s="23">
        <v>12</v>
      </c>
      <c r="B60" s="48">
        <v>40390</v>
      </c>
      <c r="C60" s="221" t="s">
        <v>47</v>
      </c>
      <c r="D60" s="222" t="s">
        <v>133</v>
      </c>
      <c r="E60" s="223" t="s">
        <v>133</v>
      </c>
      <c r="F60" s="223" t="s">
        <v>133</v>
      </c>
      <c r="G60" s="224">
        <f>'География-11 2021 расклад'!L60</f>
        <v>1</v>
      </c>
      <c r="H60" s="222" t="s">
        <v>133</v>
      </c>
      <c r="I60" s="223" t="s">
        <v>133</v>
      </c>
      <c r="J60" s="223"/>
      <c r="K60" s="225">
        <f>'География-11 2021 расклад'!M60</f>
        <v>0</v>
      </c>
      <c r="L60" s="226" t="s">
        <v>133</v>
      </c>
      <c r="M60" s="227" t="s">
        <v>133</v>
      </c>
      <c r="N60" s="227"/>
      <c r="O60" s="228">
        <f>'География-11 2021 расклад'!N60</f>
        <v>0</v>
      </c>
      <c r="P60" s="222" t="s">
        <v>133</v>
      </c>
      <c r="Q60" s="223" t="s">
        <v>133</v>
      </c>
      <c r="R60" s="223" t="s">
        <v>133</v>
      </c>
      <c r="S60" s="225">
        <f>'География-11 2021 расклад'!O60</f>
        <v>0</v>
      </c>
      <c r="T60" s="226" t="s">
        <v>133</v>
      </c>
      <c r="U60" s="227" t="s">
        <v>133</v>
      </c>
      <c r="V60" s="227" t="s">
        <v>133</v>
      </c>
      <c r="W60" s="229">
        <f>'География-11 2021 расклад'!P60</f>
        <v>0</v>
      </c>
    </row>
    <row r="61" spans="1:23" s="1" customFormat="1" ht="15" customHeight="1" x14ac:dyDescent="0.25">
      <c r="A61" s="23">
        <v>13</v>
      </c>
      <c r="B61" s="48">
        <v>40720</v>
      </c>
      <c r="C61" s="221" t="s">
        <v>109</v>
      </c>
      <c r="D61" s="222">
        <f>'География-11 2018 расклад'!L61</f>
        <v>4</v>
      </c>
      <c r="E61" s="223">
        <f>'География-11 2019 расклад'!L61</f>
        <v>2</v>
      </c>
      <c r="F61" s="223" t="s">
        <v>133</v>
      </c>
      <c r="G61" s="224">
        <f>'География-11 2021 расклад'!L61</f>
        <v>1</v>
      </c>
      <c r="H61" s="222">
        <f>'География-11 2018 расклад'!M61</f>
        <v>2</v>
      </c>
      <c r="I61" s="223">
        <f>'География-11 2019 расклад'!M61</f>
        <v>2</v>
      </c>
      <c r="J61" s="223"/>
      <c r="K61" s="225">
        <f>'География-11 2021 расклад'!M61</f>
        <v>1</v>
      </c>
      <c r="L61" s="226">
        <f>'География-11 2018 расклад'!N61</f>
        <v>50</v>
      </c>
      <c r="M61" s="227">
        <f>'География-11 2019 расклад'!N61</f>
        <v>100</v>
      </c>
      <c r="N61" s="227"/>
      <c r="O61" s="228">
        <f>'География-11 2021 расклад'!N61</f>
        <v>100</v>
      </c>
      <c r="P61" s="222">
        <f>'География-11 2018 расклад'!O61</f>
        <v>0</v>
      </c>
      <c r="Q61" s="223">
        <f>'География-11 2019 расклад'!O61</f>
        <v>0</v>
      </c>
      <c r="R61" s="223" t="s">
        <v>133</v>
      </c>
      <c r="S61" s="225">
        <f>'География-11 2021 расклад'!O61</f>
        <v>0</v>
      </c>
      <c r="T61" s="226">
        <f>'География-11 2018 расклад'!P61</f>
        <v>0</v>
      </c>
      <c r="U61" s="227">
        <f>'География-11 2019 расклад'!P61</f>
        <v>0</v>
      </c>
      <c r="V61" s="227" t="s">
        <v>133</v>
      </c>
      <c r="W61" s="229">
        <f>'География-11 2021 расклад'!P61</f>
        <v>0</v>
      </c>
    </row>
    <row r="62" spans="1:23" s="1" customFormat="1" ht="15" customHeight="1" x14ac:dyDescent="0.25">
      <c r="A62" s="23">
        <v>14</v>
      </c>
      <c r="B62" s="48">
        <v>40730</v>
      </c>
      <c r="C62" s="221" t="s">
        <v>49</v>
      </c>
      <c r="D62" s="222" t="s">
        <v>133</v>
      </c>
      <c r="E62" s="223" t="s">
        <v>133</v>
      </c>
      <c r="F62" s="223" t="s">
        <v>133</v>
      </c>
      <c r="G62" s="224" t="s">
        <v>133</v>
      </c>
      <c r="H62" s="222" t="s">
        <v>133</v>
      </c>
      <c r="I62" s="223" t="s">
        <v>133</v>
      </c>
      <c r="J62" s="223"/>
      <c r="K62" s="225" t="s">
        <v>133</v>
      </c>
      <c r="L62" s="226" t="s">
        <v>133</v>
      </c>
      <c r="M62" s="227" t="s">
        <v>133</v>
      </c>
      <c r="N62" s="227"/>
      <c r="O62" s="228" t="s">
        <v>133</v>
      </c>
      <c r="P62" s="222" t="s">
        <v>133</v>
      </c>
      <c r="Q62" s="223" t="s">
        <v>133</v>
      </c>
      <c r="R62" s="223" t="s">
        <v>133</v>
      </c>
      <c r="S62" s="225" t="s">
        <v>133</v>
      </c>
      <c r="T62" s="226" t="s">
        <v>133</v>
      </c>
      <c r="U62" s="227" t="s">
        <v>133</v>
      </c>
      <c r="V62" s="227" t="s">
        <v>133</v>
      </c>
      <c r="W62" s="229" t="s">
        <v>133</v>
      </c>
    </row>
    <row r="63" spans="1:23" s="1" customFormat="1" ht="15" customHeight="1" x14ac:dyDescent="0.25">
      <c r="A63" s="23">
        <v>15</v>
      </c>
      <c r="B63" s="48">
        <v>40820</v>
      </c>
      <c r="C63" s="221" t="s">
        <v>50</v>
      </c>
      <c r="D63" s="222" t="s">
        <v>133</v>
      </c>
      <c r="E63" s="223" t="s">
        <v>133</v>
      </c>
      <c r="F63" s="223" t="s">
        <v>133</v>
      </c>
      <c r="G63" s="224" t="s">
        <v>133</v>
      </c>
      <c r="H63" s="222" t="s">
        <v>133</v>
      </c>
      <c r="I63" s="223" t="s">
        <v>133</v>
      </c>
      <c r="J63" s="223"/>
      <c r="K63" s="225" t="s">
        <v>133</v>
      </c>
      <c r="L63" s="226" t="s">
        <v>133</v>
      </c>
      <c r="M63" s="227" t="s">
        <v>133</v>
      </c>
      <c r="N63" s="227"/>
      <c r="O63" s="228" t="s">
        <v>133</v>
      </c>
      <c r="P63" s="222" t="s">
        <v>133</v>
      </c>
      <c r="Q63" s="223" t="s">
        <v>133</v>
      </c>
      <c r="R63" s="223" t="s">
        <v>133</v>
      </c>
      <c r="S63" s="225" t="s">
        <v>133</v>
      </c>
      <c r="T63" s="226" t="s">
        <v>133</v>
      </c>
      <c r="U63" s="227" t="s">
        <v>133</v>
      </c>
      <c r="V63" s="227" t="s">
        <v>133</v>
      </c>
      <c r="W63" s="229" t="s">
        <v>133</v>
      </c>
    </row>
    <row r="64" spans="1:23" s="1" customFormat="1" ht="15" customHeight="1" x14ac:dyDescent="0.25">
      <c r="A64" s="23">
        <v>16</v>
      </c>
      <c r="B64" s="48">
        <v>40840</v>
      </c>
      <c r="C64" s="221" t="s">
        <v>51</v>
      </c>
      <c r="D64" s="222">
        <f>'География-11 2018 расклад'!L64</f>
        <v>3</v>
      </c>
      <c r="E64" s="223" t="s">
        <v>133</v>
      </c>
      <c r="F64" s="223">
        <f>'География-11 2020 расклад'!L64</f>
        <v>1</v>
      </c>
      <c r="G64" s="224">
        <f>'География-11 2021 расклад'!L64</f>
        <v>2</v>
      </c>
      <c r="H64" s="222">
        <f>'География-11 2018 расклад'!M64</f>
        <v>0</v>
      </c>
      <c r="I64" s="223" t="s">
        <v>133</v>
      </c>
      <c r="J64" s="223"/>
      <c r="K64" s="225">
        <f>'География-11 2021 расклад'!M64</f>
        <v>0</v>
      </c>
      <c r="L64" s="226">
        <f>'География-11 2018 расклад'!N64</f>
        <v>0</v>
      </c>
      <c r="M64" s="227" t="s">
        <v>133</v>
      </c>
      <c r="N64" s="227"/>
      <c r="O64" s="228">
        <f>'География-11 2021 расклад'!N64</f>
        <v>0</v>
      </c>
      <c r="P64" s="222">
        <f>'География-11 2018 расклад'!O64</f>
        <v>0.9998999999999999</v>
      </c>
      <c r="Q64" s="223" t="s">
        <v>133</v>
      </c>
      <c r="R64" s="223">
        <f>'География-11 2020 расклад'!O64</f>
        <v>0</v>
      </c>
      <c r="S64" s="225">
        <f>'География-11 2021 расклад'!O64</f>
        <v>1</v>
      </c>
      <c r="T64" s="226">
        <f>'География-11 2018 расклад'!P64</f>
        <v>33.33</v>
      </c>
      <c r="U64" s="227">
        <f>'География-11 2019 расклад'!P64</f>
        <v>0</v>
      </c>
      <c r="V64" s="227">
        <f>'География-11 2020 расклад'!P64</f>
        <v>0</v>
      </c>
      <c r="W64" s="229">
        <f>'География-11 2021 расклад'!P64</f>
        <v>50</v>
      </c>
    </row>
    <row r="65" spans="1:23" s="1" customFormat="1" ht="15" customHeight="1" x14ac:dyDescent="0.25">
      <c r="A65" s="23">
        <v>17</v>
      </c>
      <c r="B65" s="48">
        <v>40950</v>
      </c>
      <c r="C65" s="221" t="s">
        <v>52</v>
      </c>
      <c r="D65" s="222" t="s">
        <v>133</v>
      </c>
      <c r="E65" s="223" t="s">
        <v>133</v>
      </c>
      <c r="F65" s="223" t="s">
        <v>133</v>
      </c>
      <c r="G65" s="224" t="s">
        <v>133</v>
      </c>
      <c r="H65" s="222" t="s">
        <v>133</v>
      </c>
      <c r="I65" s="223" t="s">
        <v>133</v>
      </c>
      <c r="J65" s="223"/>
      <c r="K65" s="225" t="s">
        <v>133</v>
      </c>
      <c r="L65" s="226" t="s">
        <v>133</v>
      </c>
      <c r="M65" s="227" t="s">
        <v>133</v>
      </c>
      <c r="N65" s="227"/>
      <c r="O65" s="228" t="s">
        <v>133</v>
      </c>
      <c r="P65" s="222" t="s">
        <v>133</v>
      </c>
      <c r="Q65" s="223" t="s">
        <v>133</v>
      </c>
      <c r="R65" s="223" t="s">
        <v>133</v>
      </c>
      <c r="S65" s="225" t="s">
        <v>133</v>
      </c>
      <c r="T65" s="226" t="s">
        <v>133</v>
      </c>
      <c r="U65" s="227" t="s">
        <v>133</v>
      </c>
      <c r="V65" s="227" t="s">
        <v>133</v>
      </c>
      <c r="W65" s="229" t="s">
        <v>133</v>
      </c>
    </row>
    <row r="66" spans="1:23" s="1" customFormat="1" ht="15" customHeight="1" x14ac:dyDescent="0.25">
      <c r="A66" s="23">
        <v>18</v>
      </c>
      <c r="B66" s="50">
        <v>40990</v>
      </c>
      <c r="C66" s="230" t="s">
        <v>53</v>
      </c>
      <c r="D66" s="222" t="s">
        <v>133</v>
      </c>
      <c r="E66" s="223" t="s">
        <v>133</v>
      </c>
      <c r="F66" s="223" t="s">
        <v>133</v>
      </c>
      <c r="G66" s="224" t="s">
        <v>133</v>
      </c>
      <c r="H66" s="222" t="s">
        <v>133</v>
      </c>
      <c r="I66" s="223" t="s">
        <v>133</v>
      </c>
      <c r="J66" s="223"/>
      <c r="K66" s="225" t="s">
        <v>133</v>
      </c>
      <c r="L66" s="226" t="s">
        <v>133</v>
      </c>
      <c r="M66" s="227" t="s">
        <v>133</v>
      </c>
      <c r="N66" s="227"/>
      <c r="O66" s="228" t="s">
        <v>133</v>
      </c>
      <c r="P66" s="222" t="s">
        <v>133</v>
      </c>
      <c r="Q66" s="223" t="s">
        <v>133</v>
      </c>
      <c r="R66" s="223" t="s">
        <v>133</v>
      </c>
      <c r="S66" s="225" t="s">
        <v>133</v>
      </c>
      <c r="T66" s="226" t="s">
        <v>133</v>
      </c>
      <c r="U66" s="227" t="s">
        <v>133</v>
      </c>
      <c r="V66" s="227" t="s">
        <v>133</v>
      </c>
      <c r="W66" s="229" t="s">
        <v>133</v>
      </c>
    </row>
    <row r="67" spans="1:23" s="1" customFormat="1" ht="15" customHeight="1" thickBot="1" x14ac:dyDescent="0.3">
      <c r="A67" s="24">
        <v>19</v>
      </c>
      <c r="B67" s="48">
        <v>40133</v>
      </c>
      <c r="C67" s="221" t="s">
        <v>43</v>
      </c>
      <c r="D67" s="232" t="s">
        <v>133</v>
      </c>
      <c r="E67" s="233" t="s">
        <v>133</v>
      </c>
      <c r="F67" s="233">
        <f>'География-11 2020 расклад'!L67</f>
        <v>1</v>
      </c>
      <c r="G67" s="234" t="s">
        <v>133</v>
      </c>
      <c r="H67" s="232" t="s">
        <v>133</v>
      </c>
      <c r="I67" s="233" t="s">
        <v>133</v>
      </c>
      <c r="J67" s="233"/>
      <c r="K67" s="235" t="s">
        <v>133</v>
      </c>
      <c r="L67" s="236" t="s">
        <v>133</v>
      </c>
      <c r="M67" s="237" t="s">
        <v>133</v>
      </c>
      <c r="N67" s="237"/>
      <c r="O67" s="238" t="s">
        <v>133</v>
      </c>
      <c r="P67" s="232" t="s">
        <v>133</v>
      </c>
      <c r="Q67" s="233" t="s">
        <v>133</v>
      </c>
      <c r="R67" s="233">
        <f>'География-11 2020 расклад'!O67</f>
        <v>0</v>
      </c>
      <c r="S67" s="235" t="s">
        <v>133</v>
      </c>
      <c r="T67" s="236" t="s">
        <v>133</v>
      </c>
      <c r="U67" s="237" t="s">
        <v>133</v>
      </c>
      <c r="V67" s="237">
        <f>'География-11 2020 расклад'!P67</f>
        <v>0</v>
      </c>
      <c r="W67" s="239" t="s">
        <v>133</v>
      </c>
    </row>
    <row r="68" spans="1:23" s="1" customFormat="1" ht="15" customHeight="1" thickBot="1" x14ac:dyDescent="0.3">
      <c r="A68" s="35"/>
      <c r="B68" s="51"/>
      <c r="C68" s="240" t="s">
        <v>105</v>
      </c>
      <c r="D68" s="194">
        <f>'География-11 2018 расклад'!L68</f>
        <v>7</v>
      </c>
      <c r="E68" s="195">
        <f>'География-11 2019 расклад'!L68</f>
        <v>7</v>
      </c>
      <c r="F68" s="195">
        <f>'География-11 2020 расклад'!L68</f>
        <v>10</v>
      </c>
      <c r="G68" s="196">
        <f>'География-11 2021 расклад'!L68</f>
        <v>12</v>
      </c>
      <c r="H68" s="194">
        <f>'География-11 2018 расклад'!M68</f>
        <v>0</v>
      </c>
      <c r="I68" s="195">
        <f>'География-11 2019 расклад'!M68</f>
        <v>1</v>
      </c>
      <c r="J68" s="195">
        <f>'География-11 2020 расклад'!M68</f>
        <v>1</v>
      </c>
      <c r="K68" s="197">
        <f>'География-11 2021 расклад'!M68</f>
        <v>3</v>
      </c>
      <c r="L68" s="198">
        <f>'География-11 2018 расклад'!N68</f>
        <v>0</v>
      </c>
      <c r="M68" s="199">
        <f>'География-11 2019 расклад'!N68</f>
        <v>25</v>
      </c>
      <c r="N68" s="199">
        <f>'География-11 2020 расклад'!N68</f>
        <v>25</v>
      </c>
      <c r="O68" s="200">
        <f>'География-11 2021 расклад'!N68</f>
        <v>15</v>
      </c>
      <c r="P68" s="194">
        <f>'География-11 2018 расклад'!O68</f>
        <v>0</v>
      </c>
      <c r="Q68" s="195">
        <f>'География-11 2019 расклад'!O68</f>
        <v>0</v>
      </c>
      <c r="R68" s="195">
        <f>'География-11 2020 расклад'!O68</f>
        <v>1</v>
      </c>
      <c r="S68" s="197">
        <f>'География-11 2021 расклад'!O68</f>
        <v>4</v>
      </c>
      <c r="T68" s="198">
        <f>'География-11 2018 расклад'!P68</f>
        <v>0</v>
      </c>
      <c r="U68" s="199">
        <f>'География-11 2019 расклад'!P68</f>
        <v>0</v>
      </c>
      <c r="V68" s="199">
        <f>'География-11 2020 расклад'!P68</f>
        <v>12.5</v>
      </c>
      <c r="W68" s="201">
        <f>'География-11 2021 расклад'!P68</f>
        <v>20</v>
      </c>
    </row>
    <row r="69" spans="1:23" s="1" customFormat="1" ht="15" customHeight="1" x14ac:dyDescent="0.25">
      <c r="A69" s="16">
        <v>1</v>
      </c>
      <c r="B69" s="48">
        <v>50040</v>
      </c>
      <c r="C69" s="221" t="s">
        <v>54</v>
      </c>
      <c r="D69" s="213">
        <f>'География-11 2018 расклад'!L69</f>
        <v>1</v>
      </c>
      <c r="E69" s="214">
        <f>'География-11 2019 расклад'!L69</f>
        <v>4</v>
      </c>
      <c r="F69" s="214" t="s">
        <v>133</v>
      </c>
      <c r="G69" s="215" t="s">
        <v>133</v>
      </c>
      <c r="H69" s="213">
        <f>'География-11 2018 расклад'!M69</f>
        <v>0</v>
      </c>
      <c r="I69" s="214">
        <f>'География-11 2019 расклад'!M69</f>
        <v>0</v>
      </c>
      <c r="J69" s="214"/>
      <c r="K69" s="216" t="s">
        <v>133</v>
      </c>
      <c r="L69" s="217">
        <f>'География-11 2018 расклад'!N69</f>
        <v>0</v>
      </c>
      <c r="M69" s="218">
        <f>'География-11 2019 расклад'!N69</f>
        <v>0</v>
      </c>
      <c r="N69" s="218"/>
      <c r="O69" s="219" t="s">
        <v>133</v>
      </c>
      <c r="P69" s="213">
        <f>'География-11 2018 расклад'!O69</f>
        <v>0</v>
      </c>
      <c r="Q69" s="214">
        <f>'География-11 2019 расклад'!O69</f>
        <v>0</v>
      </c>
      <c r="R69" s="214" t="s">
        <v>133</v>
      </c>
      <c r="S69" s="216" t="s">
        <v>133</v>
      </c>
      <c r="T69" s="217">
        <f>'География-11 2018 расклад'!P69</f>
        <v>0</v>
      </c>
      <c r="U69" s="218">
        <f>'География-11 2019 расклад'!P69</f>
        <v>0</v>
      </c>
      <c r="V69" s="218" t="s">
        <v>133</v>
      </c>
      <c r="W69" s="220" t="s">
        <v>133</v>
      </c>
    </row>
    <row r="70" spans="1:23" s="1" customFormat="1" ht="15" customHeight="1" x14ac:dyDescent="0.25">
      <c r="A70" s="11">
        <v>2</v>
      </c>
      <c r="B70" s="48">
        <v>50003</v>
      </c>
      <c r="C70" s="221" t="s">
        <v>97</v>
      </c>
      <c r="D70" s="222" t="s">
        <v>133</v>
      </c>
      <c r="E70" s="223" t="s">
        <v>133</v>
      </c>
      <c r="F70" s="223">
        <f>'География-11 2020 расклад'!L70</f>
        <v>6</v>
      </c>
      <c r="G70" s="224">
        <f>'География-11 2021 расклад'!L70</f>
        <v>5</v>
      </c>
      <c r="H70" s="222" t="s">
        <v>133</v>
      </c>
      <c r="I70" s="223" t="s">
        <v>133</v>
      </c>
      <c r="J70" s="223"/>
      <c r="K70" s="225">
        <f>'География-11 2021 расклад'!M70</f>
        <v>3</v>
      </c>
      <c r="L70" s="226" t="s">
        <v>133</v>
      </c>
      <c r="M70" s="227" t="s">
        <v>133</v>
      </c>
      <c r="N70" s="227"/>
      <c r="O70" s="228">
        <f>'География-11 2021 расклад'!N70</f>
        <v>60</v>
      </c>
      <c r="P70" s="222" t="s">
        <v>133</v>
      </c>
      <c r="Q70" s="223" t="s">
        <v>133</v>
      </c>
      <c r="R70" s="223">
        <f>'География-11 2020 расклад'!O70</f>
        <v>0</v>
      </c>
      <c r="S70" s="225">
        <f>'География-11 2021 расклад'!O70</f>
        <v>0</v>
      </c>
      <c r="T70" s="226" t="s">
        <v>133</v>
      </c>
      <c r="U70" s="227" t="s">
        <v>133</v>
      </c>
      <c r="V70" s="227">
        <f>'География-11 2020 расклад'!P70</f>
        <v>0</v>
      </c>
      <c r="W70" s="229">
        <f>'География-11 2021 расклад'!P70</f>
        <v>0</v>
      </c>
    </row>
    <row r="71" spans="1:23" s="1" customFormat="1" ht="15" customHeight="1" x14ac:dyDescent="0.25">
      <c r="A71" s="11">
        <v>3</v>
      </c>
      <c r="B71" s="48">
        <v>50060</v>
      </c>
      <c r="C71" s="221" t="s">
        <v>56</v>
      </c>
      <c r="D71" s="222">
        <f>'География-11 2018 расклад'!L71</f>
        <v>2</v>
      </c>
      <c r="E71" s="223" t="s">
        <v>133</v>
      </c>
      <c r="F71" s="223">
        <f>'География-11 2020 расклад'!L71</f>
        <v>1</v>
      </c>
      <c r="G71" s="224" t="s">
        <v>133</v>
      </c>
      <c r="H71" s="222">
        <f>'География-11 2018 расклад'!M71</f>
        <v>0</v>
      </c>
      <c r="I71" s="223" t="s">
        <v>133</v>
      </c>
      <c r="J71" s="223">
        <f>'География-11 2020 расклад'!M71</f>
        <v>1</v>
      </c>
      <c r="K71" s="225" t="s">
        <v>133</v>
      </c>
      <c r="L71" s="226">
        <f>'География-11 2018 расклад'!N71</f>
        <v>0</v>
      </c>
      <c r="M71" s="227" t="s">
        <v>133</v>
      </c>
      <c r="N71" s="227">
        <f>'География-11 2020 расклад'!N71</f>
        <v>100</v>
      </c>
      <c r="O71" s="228" t="s">
        <v>133</v>
      </c>
      <c r="P71" s="222">
        <f>'География-11 2018 расклад'!O71</f>
        <v>0</v>
      </c>
      <c r="Q71" s="223" t="s">
        <v>133</v>
      </c>
      <c r="R71" s="223">
        <f>'География-11 2020 расклад'!O71</f>
        <v>0</v>
      </c>
      <c r="S71" s="225" t="s">
        <v>133</v>
      </c>
      <c r="T71" s="226">
        <f>'География-11 2018 расклад'!P71</f>
        <v>0</v>
      </c>
      <c r="U71" s="227" t="s">
        <v>133</v>
      </c>
      <c r="V71" s="227">
        <f>'География-11 2020 расклад'!P71</f>
        <v>0</v>
      </c>
      <c r="W71" s="229" t="s">
        <v>133</v>
      </c>
    </row>
    <row r="72" spans="1:23" s="1" customFormat="1" ht="15" customHeight="1" x14ac:dyDescent="0.25">
      <c r="A72" s="11">
        <v>4</v>
      </c>
      <c r="B72" s="54">
        <v>50170</v>
      </c>
      <c r="C72" s="221" t="s">
        <v>57</v>
      </c>
      <c r="D72" s="222" t="s">
        <v>133</v>
      </c>
      <c r="E72" s="223" t="s">
        <v>133</v>
      </c>
      <c r="F72" s="223" t="s">
        <v>133</v>
      </c>
      <c r="G72" s="224">
        <f>'География-11 2021 расклад'!L72</f>
        <v>1</v>
      </c>
      <c r="H72" s="222" t="s">
        <v>133</v>
      </c>
      <c r="I72" s="223" t="s">
        <v>133</v>
      </c>
      <c r="J72" s="223"/>
      <c r="K72" s="225">
        <f>'География-11 2021 расклад'!M72</f>
        <v>0</v>
      </c>
      <c r="L72" s="226" t="s">
        <v>133</v>
      </c>
      <c r="M72" s="227" t="s">
        <v>133</v>
      </c>
      <c r="N72" s="227"/>
      <c r="O72" s="228">
        <f>'География-11 2021 расклад'!N72</f>
        <v>0</v>
      </c>
      <c r="P72" s="222" t="s">
        <v>133</v>
      </c>
      <c r="Q72" s="223" t="s">
        <v>133</v>
      </c>
      <c r="R72" s="223" t="s">
        <v>133</v>
      </c>
      <c r="S72" s="225">
        <f>'География-11 2021 расклад'!O72</f>
        <v>0</v>
      </c>
      <c r="T72" s="226" t="s">
        <v>133</v>
      </c>
      <c r="U72" s="227" t="s">
        <v>133</v>
      </c>
      <c r="V72" s="227" t="s">
        <v>133</v>
      </c>
      <c r="W72" s="229">
        <f>'География-11 2021 расклад'!P72</f>
        <v>0</v>
      </c>
    </row>
    <row r="73" spans="1:23" s="1" customFormat="1" ht="15" customHeight="1" x14ac:dyDescent="0.25">
      <c r="A73" s="11">
        <v>5</v>
      </c>
      <c r="B73" s="48">
        <v>50230</v>
      </c>
      <c r="C73" s="221" t="s">
        <v>58</v>
      </c>
      <c r="D73" s="222" t="s">
        <v>133</v>
      </c>
      <c r="E73" s="223" t="s">
        <v>133</v>
      </c>
      <c r="F73" s="223" t="s">
        <v>133</v>
      </c>
      <c r="G73" s="224">
        <f>'География-11 2021 расклад'!L73</f>
        <v>1</v>
      </c>
      <c r="H73" s="222" t="s">
        <v>133</v>
      </c>
      <c r="I73" s="223" t="s">
        <v>133</v>
      </c>
      <c r="J73" s="223"/>
      <c r="K73" s="225">
        <f>'География-11 2021 расклад'!M73</f>
        <v>0</v>
      </c>
      <c r="L73" s="226" t="s">
        <v>133</v>
      </c>
      <c r="M73" s="227" t="s">
        <v>133</v>
      </c>
      <c r="N73" s="227"/>
      <c r="O73" s="228">
        <f>'География-11 2021 расклад'!N73</f>
        <v>0</v>
      </c>
      <c r="P73" s="222" t="s">
        <v>133</v>
      </c>
      <c r="Q73" s="223" t="s">
        <v>133</v>
      </c>
      <c r="R73" s="223" t="s">
        <v>133</v>
      </c>
      <c r="S73" s="225">
        <f>'География-11 2021 расклад'!O73</f>
        <v>0</v>
      </c>
      <c r="T73" s="226" t="s">
        <v>133</v>
      </c>
      <c r="U73" s="227" t="s">
        <v>133</v>
      </c>
      <c r="V73" s="227" t="s">
        <v>133</v>
      </c>
      <c r="W73" s="229">
        <f>'География-11 2021 расклад'!P73</f>
        <v>0</v>
      </c>
    </row>
    <row r="74" spans="1:23" s="1" customFormat="1" ht="15" customHeight="1" x14ac:dyDescent="0.25">
      <c r="A74" s="11">
        <v>6</v>
      </c>
      <c r="B74" s="48">
        <v>50340</v>
      </c>
      <c r="C74" s="221" t="s">
        <v>59</v>
      </c>
      <c r="D74" s="222" t="s">
        <v>133</v>
      </c>
      <c r="E74" s="223" t="s">
        <v>133</v>
      </c>
      <c r="F74" s="223" t="s">
        <v>133</v>
      </c>
      <c r="G74" s="224" t="s">
        <v>133</v>
      </c>
      <c r="H74" s="222" t="s">
        <v>133</v>
      </c>
      <c r="I74" s="223" t="s">
        <v>133</v>
      </c>
      <c r="J74" s="223"/>
      <c r="K74" s="225" t="s">
        <v>133</v>
      </c>
      <c r="L74" s="226" t="s">
        <v>133</v>
      </c>
      <c r="M74" s="227" t="s">
        <v>133</v>
      </c>
      <c r="N74" s="227"/>
      <c r="O74" s="228" t="s">
        <v>133</v>
      </c>
      <c r="P74" s="222" t="s">
        <v>133</v>
      </c>
      <c r="Q74" s="223" t="s">
        <v>133</v>
      </c>
      <c r="R74" s="223" t="s">
        <v>133</v>
      </c>
      <c r="S74" s="225" t="s">
        <v>133</v>
      </c>
      <c r="T74" s="226" t="s">
        <v>133</v>
      </c>
      <c r="U74" s="227" t="s">
        <v>133</v>
      </c>
      <c r="V74" s="227" t="s">
        <v>133</v>
      </c>
      <c r="W74" s="229" t="s">
        <v>133</v>
      </c>
    </row>
    <row r="75" spans="1:23" s="1" customFormat="1" ht="15" customHeight="1" x14ac:dyDescent="0.25">
      <c r="A75" s="11">
        <v>7</v>
      </c>
      <c r="B75" s="48">
        <v>50420</v>
      </c>
      <c r="C75" s="221" t="s">
        <v>60</v>
      </c>
      <c r="D75" s="222" t="s">
        <v>133</v>
      </c>
      <c r="E75" s="223" t="s">
        <v>133</v>
      </c>
      <c r="F75" s="223" t="s">
        <v>133</v>
      </c>
      <c r="G75" s="224" t="s">
        <v>133</v>
      </c>
      <c r="H75" s="222" t="s">
        <v>133</v>
      </c>
      <c r="I75" s="223" t="s">
        <v>133</v>
      </c>
      <c r="J75" s="223"/>
      <c r="K75" s="225" t="s">
        <v>133</v>
      </c>
      <c r="L75" s="226" t="s">
        <v>133</v>
      </c>
      <c r="M75" s="227" t="s">
        <v>133</v>
      </c>
      <c r="N75" s="227"/>
      <c r="O75" s="228" t="s">
        <v>133</v>
      </c>
      <c r="P75" s="222" t="s">
        <v>133</v>
      </c>
      <c r="Q75" s="223" t="s">
        <v>133</v>
      </c>
      <c r="R75" s="223" t="s">
        <v>133</v>
      </c>
      <c r="S75" s="225" t="s">
        <v>133</v>
      </c>
      <c r="T75" s="226" t="s">
        <v>133</v>
      </c>
      <c r="U75" s="227" t="s">
        <v>133</v>
      </c>
      <c r="V75" s="227" t="s">
        <v>133</v>
      </c>
      <c r="W75" s="229" t="s">
        <v>133</v>
      </c>
    </row>
    <row r="76" spans="1:23" s="1" customFormat="1" ht="15" customHeight="1" x14ac:dyDescent="0.25">
      <c r="A76" s="11">
        <v>8</v>
      </c>
      <c r="B76" s="48">
        <v>50450</v>
      </c>
      <c r="C76" s="221" t="s">
        <v>61</v>
      </c>
      <c r="D76" s="222" t="s">
        <v>133</v>
      </c>
      <c r="E76" s="223" t="s">
        <v>133</v>
      </c>
      <c r="F76" s="223">
        <f>'География-11 2020 расклад'!L76</f>
        <v>2</v>
      </c>
      <c r="G76" s="224" t="s">
        <v>133</v>
      </c>
      <c r="H76" s="222" t="s">
        <v>133</v>
      </c>
      <c r="I76" s="223" t="s">
        <v>133</v>
      </c>
      <c r="J76" s="223"/>
      <c r="K76" s="225" t="s">
        <v>133</v>
      </c>
      <c r="L76" s="226" t="s">
        <v>133</v>
      </c>
      <c r="M76" s="227" t="s">
        <v>133</v>
      </c>
      <c r="N76" s="227"/>
      <c r="O76" s="228" t="s">
        <v>133</v>
      </c>
      <c r="P76" s="222" t="s">
        <v>133</v>
      </c>
      <c r="Q76" s="223" t="s">
        <v>133</v>
      </c>
      <c r="R76" s="223">
        <f>'География-11 2020 расклад'!O76</f>
        <v>1</v>
      </c>
      <c r="S76" s="225" t="s">
        <v>133</v>
      </c>
      <c r="T76" s="226" t="s">
        <v>133</v>
      </c>
      <c r="U76" s="227" t="s">
        <v>133</v>
      </c>
      <c r="V76" s="227">
        <f>'География-11 2020 расклад'!P76</f>
        <v>50</v>
      </c>
      <c r="W76" s="229" t="s">
        <v>133</v>
      </c>
    </row>
    <row r="77" spans="1:23" s="1" customFormat="1" ht="15" customHeight="1" x14ac:dyDescent="0.25">
      <c r="A77" s="11">
        <v>9</v>
      </c>
      <c r="B77" s="48">
        <v>50620</v>
      </c>
      <c r="C77" s="221" t="s">
        <v>62</v>
      </c>
      <c r="D77" s="222">
        <f>'География-11 2018 расклад'!L77</f>
        <v>2</v>
      </c>
      <c r="E77" s="223">
        <f>'География-11 2019 расклад'!L77</f>
        <v>1</v>
      </c>
      <c r="F77" s="223" t="s">
        <v>133</v>
      </c>
      <c r="G77" s="224" t="s">
        <v>133</v>
      </c>
      <c r="H77" s="222">
        <f>'География-11 2018 расклад'!M77</f>
        <v>0</v>
      </c>
      <c r="I77" s="223">
        <f>'География-11 2019 расклад'!M77</f>
        <v>0</v>
      </c>
      <c r="J77" s="223"/>
      <c r="K77" s="225" t="s">
        <v>133</v>
      </c>
      <c r="L77" s="226">
        <f>'География-11 2018 расклад'!N77</f>
        <v>0</v>
      </c>
      <c r="M77" s="227">
        <f>'География-11 2019 расклад'!N77</f>
        <v>0</v>
      </c>
      <c r="N77" s="227"/>
      <c r="O77" s="228" t="s">
        <v>133</v>
      </c>
      <c r="P77" s="222">
        <f>'География-11 2018 расклад'!O77</f>
        <v>0</v>
      </c>
      <c r="Q77" s="223">
        <f>'География-11 2019 расклад'!O77</f>
        <v>0</v>
      </c>
      <c r="R77" s="223" t="s">
        <v>133</v>
      </c>
      <c r="S77" s="225" t="s">
        <v>133</v>
      </c>
      <c r="T77" s="226">
        <f>'География-11 2018 расклад'!P77</f>
        <v>0</v>
      </c>
      <c r="U77" s="227">
        <f>'География-11 2019 расклад'!P77</f>
        <v>0</v>
      </c>
      <c r="V77" s="227" t="s">
        <v>133</v>
      </c>
      <c r="W77" s="229" t="s">
        <v>133</v>
      </c>
    </row>
    <row r="78" spans="1:23" s="1" customFormat="1" ht="15" customHeight="1" x14ac:dyDescent="0.25">
      <c r="A78" s="11">
        <v>10</v>
      </c>
      <c r="B78" s="48">
        <v>50760</v>
      </c>
      <c r="C78" s="221" t="s">
        <v>63</v>
      </c>
      <c r="D78" s="222" t="s">
        <v>133</v>
      </c>
      <c r="E78" s="223">
        <f>'География-11 2019 расклад'!L78</f>
        <v>1</v>
      </c>
      <c r="F78" s="223" t="s">
        <v>133</v>
      </c>
      <c r="G78" s="224" t="s">
        <v>133</v>
      </c>
      <c r="H78" s="222" t="s">
        <v>133</v>
      </c>
      <c r="I78" s="223">
        <f>'География-11 2019 расклад'!M78</f>
        <v>1</v>
      </c>
      <c r="J78" s="223"/>
      <c r="K78" s="225" t="s">
        <v>133</v>
      </c>
      <c r="L78" s="226" t="s">
        <v>133</v>
      </c>
      <c r="M78" s="227">
        <f>'География-11 2019 расклад'!N78</f>
        <v>100</v>
      </c>
      <c r="N78" s="227"/>
      <c r="O78" s="228" t="s">
        <v>133</v>
      </c>
      <c r="P78" s="222" t="s">
        <v>133</v>
      </c>
      <c r="Q78" s="223">
        <f>'География-11 2019 расклад'!O78</f>
        <v>0</v>
      </c>
      <c r="R78" s="223" t="s">
        <v>133</v>
      </c>
      <c r="S78" s="225" t="s">
        <v>133</v>
      </c>
      <c r="T78" s="226" t="s">
        <v>133</v>
      </c>
      <c r="U78" s="227">
        <f>'География-11 2019 расклад'!P78</f>
        <v>0</v>
      </c>
      <c r="V78" s="227" t="s">
        <v>133</v>
      </c>
      <c r="W78" s="229" t="s">
        <v>133</v>
      </c>
    </row>
    <row r="79" spans="1:23" s="1" customFormat="1" ht="15" customHeight="1" x14ac:dyDescent="0.25">
      <c r="A79" s="11">
        <v>11</v>
      </c>
      <c r="B79" s="48">
        <v>50780</v>
      </c>
      <c r="C79" s="221" t="s">
        <v>64</v>
      </c>
      <c r="D79" s="222" t="s">
        <v>133</v>
      </c>
      <c r="E79" s="223" t="s">
        <v>133</v>
      </c>
      <c r="F79" s="223" t="s">
        <v>133</v>
      </c>
      <c r="G79" s="224" t="s">
        <v>133</v>
      </c>
      <c r="H79" s="222" t="s">
        <v>133</v>
      </c>
      <c r="I79" s="223" t="s">
        <v>133</v>
      </c>
      <c r="J79" s="223"/>
      <c r="K79" s="225" t="s">
        <v>133</v>
      </c>
      <c r="L79" s="226" t="s">
        <v>133</v>
      </c>
      <c r="M79" s="227" t="s">
        <v>133</v>
      </c>
      <c r="N79" s="227"/>
      <c r="O79" s="228" t="s">
        <v>133</v>
      </c>
      <c r="P79" s="222" t="s">
        <v>133</v>
      </c>
      <c r="Q79" s="223" t="s">
        <v>133</v>
      </c>
      <c r="R79" s="223" t="s">
        <v>133</v>
      </c>
      <c r="S79" s="225" t="s">
        <v>133</v>
      </c>
      <c r="T79" s="226" t="s">
        <v>133</v>
      </c>
      <c r="U79" s="227" t="s">
        <v>133</v>
      </c>
      <c r="V79" s="227" t="s">
        <v>133</v>
      </c>
      <c r="W79" s="229" t="s">
        <v>133</v>
      </c>
    </row>
    <row r="80" spans="1:23" s="1" customFormat="1" ht="15" customHeight="1" x14ac:dyDescent="0.25">
      <c r="A80" s="11">
        <v>12</v>
      </c>
      <c r="B80" s="48">
        <v>50930</v>
      </c>
      <c r="C80" s="221" t="s">
        <v>65</v>
      </c>
      <c r="D80" s="222" t="s">
        <v>133</v>
      </c>
      <c r="E80" s="223" t="s">
        <v>133</v>
      </c>
      <c r="F80" s="223" t="s">
        <v>133</v>
      </c>
      <c r="G80" s="224">
        <f>'География-11 2021 расклад'!L80</f>
        <v>5</v>
      </c>
      <c r="H80" s="222" t="s">
        <v>133</v>
      </c>
      <c r="I80" s="223" t="s">
        <v>133</v>
      </c>
      <c r="J80" s="223"/>
      <c r="K80" s="225">
        <f>'География-11 2021 расклад'!M80</f>
        <v>0</v>
      </c>
      <c r="L80" s="226" t="s">
        <v>133</v>
      </c>
      <c r="M80" s="227" t="s">
        <v>133</v>
      </c>
      <c r="N80" s="227"/>
      <c r="O80" s="228">
        <f>'География-11 2021 расклад'!N80</f>
        <v>0</v>
      </c>
      <c r="P80" s="222" t="s">
        <v>133</v>
      </c>
      <c r="Q80" s="223" t="s">
        <v>133</v>
      </c>
      <c r="R80" s="223" t="s">
        <v>133</v>
      </c>
      <c r="S80" s="225">
        <f>'География-11 2021 расклад'!O80</f>
        <v>4</v>
      </c>
      <c r="T80" s="226" t="s">
        <v>133</v>
      </c>
      <c r="U80" s="227" t="s">
        <v>133</v>
      </c>
      <c r="V80" s="227" t="s">
        <v>133</v>
      </c>
      <c r="W80" s="229">
        <f>'География-11 2021 расклад'!P80</f>
        <v>80</v>
      </c>
    </row>
    <row r="81" spans="1:23" s="1" customFormat="1" ht="15" customHeight="1" x14ac:dyDescent="0.25">
      <c r="A81" s="15">
        <v>13</v>
      </c>
      <c r="B81" s="50">
        <v>51370</v>
      </c>
      <c r="C81" s="230" t="s">
        <v>66</v>
      </c>
      <c r="D81" s="222">
        <f>'География-11 2018 расклад'!L81</f>
        <v>2</v>
      </c>
      <c r="E81" s="223">
        <f>'География-11 2019 расклад'!L81</f>
        <v>1</v>
      </c>
      <c r="F81" s="223">
        <f>'География-11 2020 расклад'!L81</f>
        <v>1</v>
      </c>
      <c r="G81" s="224" t="s">
        <v>133</v>
      </c>
      <c r="H81" s="222">
        <f>'География-11 2018 расклад'!M81</f>
        <v>0</v>
      </c>
      <c r="I81" s="223">
        <f>'География-11 2019 расклад'!M81</f>
        <v>0</v>
      </c>
      <c r="J81" s="223"/>
      <c r="K81" s="225" t="s">
        <v>133</v>
      </c>
      <c r="L81" s="226">
        <f>'География-11 2018 расклад'!N81</f>
        <v>0</v>
      </c>
      <c r="M81" s="227">
        <f>'География-11 2019 расклад'!N81</f>
        <v>0</v>
      </c>
      <c r="N81" s="227"/>
      <c r="O81" s="228" t="s">
        <v>133</v>
      </c>
      <c r="P81" s="222">
        <f>'География-11 2018 расклад'!O81</f>
        <v>0</v>
      </c>
      <c r="Q81" s="223">
        <f>'География-11 2019 расклад'!O81</f>
        <v>0</v>
      </c>
      <c r="R81" s="223">
        <f>'География-11 2020 расклад'!O81</f>
        <v>0</v>
      </c>
      <c r="S81" s="225" t="s">
        <v>133</v>
      </c>
      <c r="T81" s="226">
        <f>'География-11 2018 расклад'!P81</f>
        <v>0</v>
      </c>
      <c r="U81" s="227">
        <f>'География-11 2019 расклад'!P81</f>
        <v>0</v>
      </c>
      <c r="V81" s="227">
        <f>'География-11 2020 расклад'!P81</f>
        <v>0</v>
      </c>
      <c r="W81" s="229" t="s">
        <v>133</v>
      </c>
    </row>
    <row r="82" spans="1:23" s="1" customFormat="1" ht="15" customHeight="1" thickBot="1" x14ac:dyDescent="0.3">
      <c r="A82" s="15">
        <v>14</v>
      </c>
      <c r="B82" s="50">
        <v>51580</v>
      </c>
      <c r="C82" s="230" t="s">
        <v>124</v>
      </c>
      <c r="D82" s="232" t="s">
        <v>133</v>
      </c>
      <c r="E82" s="233" t="s">
        <v>133</v>
      </c>
      <c r="F82" s="233" t="s">
        <v>133</v>
      </c>
      <c r="G82" s="234" t="s">
        <v>133</v>
      </c>
      <c r="H82" s="232" t="s">
        <v>133</v>
      </c>
      <c r="I82" s="233" t="s">
        <v>133</v>
      </c>
      <c r="J82" s="233"/>
      <c r="K82" s="235" t="s">
        <v>133</v>
      </c>
      <c r="L82" s="236" t="s">
        <v>133</v>
      </c>
      <c r="M82" s="237" t="s">
        <v>133</v>
      </c>
      <c r="N82" s="237"/>
      <c r="O82" s="238" t="s">
        <v>133</v>
      </c>
      <c r="P82" s="232" t="s">
        <v>133</v>
      </c>
      <c r="Q82" s="233" t="s">
        <v>133</v>
      </c>
      <c r="R82" s="233" t="s">
        <v>133</v>
      </c>
      <c r="S82" s="235" t="s">
        <v>133</v>
      </c>
      <c r="T82" s="236" t="s">
        <v>133</v>
      </c>
      <c r="U82" s="237" t="s">
        <v>133</v>
      </c>
      <c r="V82" s="237" t="s">
        <v>133</v>
      </c>
      <c r="W82" s="239" t="s">
        <v>133</v>
      </c>
    </row>
    <row r="83" spans="1:23" s="1" customFormat="1" ht="15" customHeight="1" thickBot="1" x14ac:dyDescent="0.3">
      <c r="A83" s="35"/>
      <c r="B83" s="51"/>
      <c r="C83" s="240" t="s">
        <v>106</v>
      </c>
      <c r="D83" s="194">
        <f>'География-11 2018 расклад'!L83</f>
        <v>40</v>
      </c>
      <c r="E83" s="195">
        <f>'География-11 2019 расклад'!L83</f>
        <v>37</v>
      </c>
      <c r="F83" s="195">
        <f>'География-11 2020 расклад'!L83</f>
        <v>16</v>
      </c>
      <c r="G83" s="196">
        <f>'География-11 2021 расклад'!L83</f>
        <v>37</v>
      </c>
      <c r="H83" s="194">
        <f>'География-11 2018 расклад'!M83</f>
        <v>1.9998999999999998</v>
      </c>
      <c r="I83" s="195">
        <f>'География-11 2019 расклад'!M83</f>
        <v>8.9999000000000002</v>
      </c>
      <c r="J83" s="195">
        <f>'География-11 2020 расклад'!M83</f>
        <v>0</v>
      </c>
      <c r="K83" s="197">
        <f>'География-11 2021 расклад'!M83</f>
        <v>4</v>
      </c>
      <c r="L83" s="198">
        <f>'География-11 2018 расклад'!N83</f>
        <v>8.8886666666666656</v>
      </c>
      <c r="M83" s="199">
        <f>'География-11 2019 расклад'!N83</f>
        <v>35.64076923076923</v>
      </c>
      <c r="N83" s="199">
        <f>'География-11 2020 расклад'!N83</f>
        <v>0</v>
      </c>
      <c r="O83" s="200">
        <f>'География-11 2021 расклад'!N83</f>
        <v>19.047619047619047</v>
      </c>
      <c r="P83" s="194">
        <f>'География-11 2018 расклад'!O83</f>
        <v>0</v>
      </c>
      <c r="Q83" s="195">
        <f>'География-11 2019 расклад'!O83</f>
        <v>4.9997999999999996</v>
      </c>
      <c r="R83" s="195">
        <f>'География-11 2020 расклад'!O83</f>
        <v>0</v>
      </c>
      <c r="S83" s="197">
        <f>'География-11 2021 расклад'!O83</f>
        <v>7</v>
      </c>
      <c r="T83" s="198">
        <f>'География-11 2018 расклад'!P83</f>
        <v>0</v>
      </c>
      <c r="U83" s="199">
        <f>'География-11 2019 расклад'!P83</f>
        <v>20.085384615384616</v>
      </c>
      <c r="V83" s="199">
        <f>'География-11 2020 расклад'!P83</f>
        <v>0</v>
      </c>
      <c r="W83" s="201">
        <f>'География-11 2021 расклад'!P83</f>
        <v>14.880952380952381</v>
      </c>
    </row>
    <row r="84" spans="1:23" s="1" customFormat="1" ht="15" customHeight="1" x14ac:dyDescent="0.25">
      <c r="A84" s="59">
        <v>1</v>
      </c>
      <c r="B84" s="53">
        <v>60010</v>
      </c>
      <c r="C84" s="221" t="s">
        <v>68</v>
      </c>
      <c r="D84" s="213">
        <f>'География-11 2018 расклад'!L84</f>
        <v>2</v>
      </c>
      <c r="E84" s="214">
        <f>'География-11 2019 расклад'!L84</f>
        <v>1</v>
      </c>
      <c r="F84" s="214" t="s">
        <v>133</v>
      </c>
      <c r="G84" s="215">
        <f>'География-11 2021 расклад'!L84</f>
        <v>2</v>
      </c>
      <c r="H84" s="213">
        <f>'География-11 2018 расклад'!M84</f>
        <v>0</v>
      </c>
      <c r="I84" s="214">
        <f>'География-11 2019 расклад'!M84</f>
        <v>0</v>
      </c>
      <c r="J84" s="214"/>
      <c r="K84" s="216">
        <f>'География-11 2021 расклад'!M84</f>
        <v>0</v>
      </c>
      <c r="L84" s="217">
        <f>'География-11 2018 расклад'!N84</f>
        <v>0</v>
      </c>
      <c r="M84" s="218">
        <f>'География-11 2019 расклад'!N84</f>
        <v>0</v>
      </c>
      <c r="N84" s="218"/>
      <c r="O84" s="219">
        <f>'География-11 2021 расклад'!N84</f>
        <v>0</v>
      </c>
      <c r="P84" s="213">
        <f>'География-11 2018 расклад'!O84</f>
        <v>0</v>
      </c>
      <c r="Q84" s="214">
        <f>'География-11 2019 расклад'!O84</f>
        <v>0</v>
      </c>
      <c r="R84" s="214" t="s">
        <v>133</v>
      </c>
      <c r="S84" s="216">
        <f>'География-11 2021 расклад'!O84</f>
        <v>0</v>
      </c>
      <c r="T84" s="217">
        <f>'География-11 2018 расклад'!P84</f>
        <v>0</v>
      </c>
      <c r="U84" s="218">
        <f>'География-11 2019 расклад'!P84</f>
        <v>0</v>
      </c>
      <c r="V84" s="218" t="s">
        <v>133</v>
      </c>
      <c r="W84" s="220">
        <f>'География-11 2021 расклад'!P84</f>
        <v>0</v>
      </c>
    </row>
    <row r="85" spans="1:23" s="1" customFormat="1" ht="15" customHeight="1" x14ac:dyDescent="0.25">
      <c r="A85" s="23">
        <v>2</v>
      </c>
      <c r="B85" s="48">
        <v>60020</v>
      </c>
      <c r="C85" s="221" t="s">
        <v>69</v>
      </c>
      <c r="D85" s="222" t="s">
        <v>133</v>
      </c>
      <c r="E85" s="223" t="s">
        <v>133</v>
      </c>
      <c r="F85" s="223" t="s">
        <v>133</v>
      </c>
      <c r="G85" s="224" t="s">
        <v>133</v>
      </c>
      <c r="H85" s="222" t="s">
        <v>133</v>
      </c>
      <c r="I85" s="223">
        <f>'География-11 2019 расклад'!M85</f>
        <v>0</v>
      </c>
      <c r="J85" s="223"/>
      <c r="K85" s="225" t="s">
        <v>133</v>
      </c>
      <c r="L85" s="226" t="s">
        <v>133</v>
      </c>
      <c r="M85" s="227" t="s">
        <v>133</v>
      </c>
      <c r="N85" s="227"/>
      <c r="O85" s="228" t="s">
        <v>133</v>
      </c>
      <c r="P85" s="222" t="s">
        <v>133</v>
      </c>
      <c r="Q85" s="223">
        <f>'География-11 2019 расклад'!O85</f>
        <v>0</v>
      </c>
      <c r="R85" s="223" t="s">
        <v>133</v>
      </c>
      <c r="S85" s="225" t="s">
        <v>133</v>
      </c>
      <c r="T85" s="226" t="s">
        <v>133</v>
      </c>
      <c r="U85" s="227">
        <f>'География-11 2019 расклад'!P85</f>
        <v>0</v>
      </c>
      <c r="V85" s="227" t="s">
        <v>133</v>
      </c>
      <c r="W85" s="229" t="s">
        <v>133</v>
      </c>
    </row>
    <row r="86" spans="1:23" s="1" customFormat="1" ht="15" customHeight="1" x14ac:dyDescent="0.25">
      <c r="A86" s="23">
        <v>3</v>
      </c>
      <c r="B86" s="48">
        <v>60050</v>
      </c>
      <c r="C86" s="221" t="s">
        <v>70</v>
      </c>
      <c r="D86" s="222" t="s">
        <v>133</v>
      </c>
      <c r="E86" s="223">
        <f>'География-11 2019 расклад'!L86</f>
        <v>1</v>
      </c>
      <c r="F86" s="223" t="s">
        <v>133</v>
      </c>
      <c r="G86" s="224" t="s">
        <v>133</v>
      </c>
      <c r="H86" s="222" t="s">
        <v>133</v>
      </c>
      <c r="I86" s="223">
        <f>'География-11 2019 расклад'!M86</f>
        <v>0</v>
      </c>
      <c r="J86" s="223"/>
      <c r="K86" s="225" t="s">
        <v>133</v>
      </c>
      <c r="L86" s="226" t="s">
        <v>133</v>
      </c>
      <c r="M86" s="227">
        <f>'География-11 2019 расклад'!N86</f>
        <v>0</v>
      </c>
      <c r="N86" s="227"/>
      <c r="O86" s="228" t="s">
        <v>133</v>
      </c>
      <c r="P86" s="222" t="s">
        <v>133</v>
      </c>
      <c r="Q86" s="223">
        <f>'География-11 2019 расклад'!O86</f>
        <v>0</v>
      </c>
      <c r="R86" s="223" t="s">
        <v>133</v>
      </c>
      <c r="S86" s="225" t="s">
        <v>133</v>
      </c>
      <c r="T86" s="226" t="s">
        <v>133</v>
      </c>
      <c r="U86" s="227">
        <f>'География-11 2019 расклад'!P86</f>
        <v>0</v>
      </c>
      <c r="V86" s="227" t="s">
        <v>133</v>
      </c>
      <c r="W86" s="229" t="s">
        <v>133</v>
      </c>
    </row>
    <row r="87" spans="1:23" s="1" customFormat="1" ht="15" customHeight="1" x14ac:dyDescent="0.25">
      <c r="A87" s="23">
        <v>4</v>
      </c>
      <c r="B87" s="48">
        <v>60070</v>
      </c>
      <c r="C87" s="221" t="s">
        <v>71</v>
      </c>
      <c r="D87" s="222">
        <f>'География-11 2018 расклад'!L87</f>
        <v>5</v>
      </c>
      <c r="E87" s="223" t="s">
        <v>133</v>
      </c>
      <c r="F87" s="223" t="s">
        <v>133</v>
      </c>
      <c r="G87" s="224">
        <f>'География-11 2021 расклад'!L87</f>
        <v>2</v>
      </c>
      <c r="H87" s="222">
        <f>'География-11 2018 расклад'!M87</f>
        <v>0</v>
      </c>
      <c r="I87" s="223">
        <f>'География-11 2019 расклад'!M87</f>
        <v>0</v>
      </c>
      <c r="J87" s="223"/>
      <c r="K87" s="225">
        <f>'География-11 2021 расклад'!M87</f>
        <v>0</v>
      </c>
      <c r="L87" s="226">
        <f>'География-11 2018 расклад'!N87</f>
        <v>0</v>
      </c>
      <c r="M87" s="227" t="s">
        <v>133</v>
      </c>
      <c r="N87" s="227"/>
      <c r="O87" s="228">
        <f>'География-11 2021 расклад'!N87</f>
        <v>0</v>
      </c>
      <c r="P87" s="222">
        <f>'География-11 2018 расклад'!O87</f>
        <v>0</v>
      </c>
      <c r="Q87" s="223">
        <f>'География-11 2019 расклад'!O87</f>
        <v>0</v>
      </c>
      <c r="R87" s="223" t="s">
        <v>133</v>
      </c>
      <c r="S87" s="225">
        <f>'География-11 2021 расклад'!O87</f>
        <v>0</v>
      </c>
      <c r="T87" s="226">
        <f>'География-11 2018 расклад'!P87</f>
        <v>0</v>
      </c>
      <c r="U87" s="227">
        <f>'География-11 2019 расклад'!P87</f>
        <v>0</v>
      </c>
      <c r="V87" s="227" t="s">
        <v>133</v>
      </c>
      <c r="W87" s="229">
        <f>'География-11 2021 расклад'!P87</f>
        <v>0</v>
      </c>
    </row>
    <row r="88" spans="1:23" s="1" customFormat="1" ht="15" customHeight="1" x14ac:dyDescent="0.25">
      <c r="A88" s="23">
        <v>5</v>
      </c>
      <c r="B88" s="48">
        <v>60180</v>
      </c>
      <c r="C88" s="221" t="s">
        <v>72</v>
      </c>
      <c r="D88" s="222">
        <f>'География-11 2018 расклад'!L88</f>
        <v>1</v>
      </c>
      <c r="E88" s="223">
        <f>'География-11 2019 расклад'!L88</f>
        <v>1</v>
      </c>
      <c r="F88" s="223">
        <f>'География-11 2020 расклад'!L88</f>
        <v>1</v>
      </c>
      <c r="G88" s="224">
        <f>'География-11 2021 расклад'!L88</f>
        <v>1</v>
      </c>
      <c r="H88" s="222">
        <f>'География-11 2018 расклад'!M88</f>
        <v>0</v>
      </c>
      <c r="I88" s="223">
        <f>'География-11 2019 расклад'!M88</f>
        <v>1</v>
      </c>
      <c r="J88" s="223"/>
      <c r="K88" s="225">
        <f>'География-11 2021 расклад'!M88</f>
        <v>0</v>
      </c>
      <c r="L88" s="226">
        <f>'География-11 2018 расклад'!N88</f>
        <v>0</v>
      </c>
      <c r="M88" s="227">
        <f>'География-11 2019 расклад'!N88</f>
        <v>100</v>
      </c>
      <c r="N88" s="227"/>
      <c r="O88" s="228">
        <f>'География-11 2021 расклад'!N88</f>
        <v>0</v>
      </c>
      <c r="P88" s="222">
        <f>'География-11 2018 расклад'!O88</f>
        <v>0</v>
      </c>
      <c r="Q88" s="223">
        <f>'География-11 2019 расклад'!O88</f>
        <v>0</v>
      </c>
      <c r="R88" s="223">
        <f>'География-11 2020 расклад'!O88</f>
        <v>0</v>
      </c>
      <c r="S88" s="225">
        <f>'География-11 2021 расклад'!O88</f>
        <v>1</v>
      </c>
      <c r="T88" s="226">
        <f>'География-11 2018 расклад'!P88</f>
        <v>0</v>
      </c>
      <c r="U88" s="227">
        <f>'География-11 2019 расклад'!P88</f>
        <v>0</v>
      </c>
      <c r="V88" s="227">
        <f>'География-11 2020 расклад'!P88</f>
        <v>0</v>
      </c>
      <c r="W88" s="229">
        <f>'География-11 2021 расклад'!P88</f>
        <v>100</v>
      </c>
    </row>
    <row r="89" spans="1:23" s="1" customFormat="1" ht="15" customHeight="1" x14ac:dyDescent="0.25">
      <c r="A89" s="23">
        <v>6</v>
      </c>
      <c r="B89" s="48">
        <v>60240</v>
      </c>
      <c r="C89" s="221" t="s">
        <v>73</v>
      </c>
      <c r="D89" s="222" t="s">
        <v>133</v>
      </c>
      <c r="E89" s="223">
        <f>'География-11 2019 расклад'!L89</f>
        <v>1</v>
      </c>
      <c r="F89" s="223" t="s">
        <v>133</v>
      </c>
      <c r="G89" s="224">
        <f>'География-11 2021 расклад'!L89</f>
        <v>1</v>
      </c>
      <c r="H89" s="222" t="s">
        <v>133</v>
      </c>
      <c r="I89" s="223">
        <f>'География-11 2019 расклад'!M89</f>
        <v>0</v>
      </c>
      <c r="J89" s="223"/>
      <c r="K89" s="225">
        <f>'География-11 2021 расклад'!M89</f>
        <v>1</v>
      </c>
      <c r="L89" s="226" t="s">
        <v>133</v>
      </c>
      <c r="M89" s="227">
        <f>'География-11 2019 расклад'!N89</f>
        <v>0</v>
      </c>
      <c r="N89" s="227"/>
      <c r="O89" s="228">
        <f>'География-11 2021 расклад'!N89</f>
        <v>100</v>
      </c>
      <c r="P89" s="222" t="s">
        <v>133</v>
      </c>
      <c r="Q89" s="223">
        <f>'География-11 2019 расклад'!O89</f>
        <v>1</v>
      </c>
      <c r="R89" s="223" t="s">
        <v>133</v>
      </c>
      <c r="S89" s="225">
        <f>'География-11 2021 расклад'!O89</f>
        <v>0</v>
      </c>
      <c r="T89" s="226" t="s">
        <v>133</v>
      </c>
      <c r="U89" s="227">
        <f>'География-11 2019 расклад'!P89</f>
        <v>100</v>
      </c>
      <c r="V89" s="227" t="s">
        <v>133</v>
      </c>
      <c r="W89" s="229">
        <f>'География-11 2021 расклад'!P89</f>
        <v>0</v>
      </c>
    </row>
    <row r="90" spans="1:23" s="1" customFormat="1" ht="15" customHeight="1" x14ac:dyDescent="0.25">
      <c r="A90" s="23">
        <v>7</v>
      </c>
      <c r="B90" s="48">
        <v>60560</v>
      </c>
      <c r="C90" s="221" t="s">
        <v>74</v>
      </c>
      <c r="D90" s="222" t="s">
        <v>133</v>
      </c>
      <c r="E90" s="223" t="s">
        <v>133</v>
      </c>
      <c r="F90" s="223" t="s">
        <v>133</v>
      </c>
      <c r="G90" s="224">
        <f>'География-11 2021 расклад'!L90</f>
        <v>1</v>
      </c>
      <c r="H90" s="222" t="s">
        <v>133</v>
      </c>
      <c r="I90" s="223" t="s">
        <v>133</v>
      </c>
      <c r="J90" s="223"/>
      <c r="K90" s="225">
        <f>'География-11 2021 расклад'!M90</f>
        <v>0</v>
      </c>
      <c r="L90" s="226" t="s">
        <v>133</v>
      </c>
      <c r="M90" s="227" t="s">
        <v>133</v>
      </c>
      <c r="N90" s="227"/>
      <c r="O90" s="228">
        <f>'География-11 2021 расклад'!N90</f>
        <v>0</v>
      </c>
      <c r="P90" s="222" t="s">
        <v>133</v>
      </c>
      <c r="Q90" s="223" t="s">
        <v>133</v>
      </c>
      <c r="R90" s="223" t="s">
        <v>133</v>
      </c>
      <c r="S90" s="225">
        <f>'География-11 2021 расклад'!O90</f>
        <v>0</v>
      </c>
      <c r="T90" s="226" t="s">
        <v>133</v>
      </c>
      <c r="U90" s="227" t="s">
        <v>133</v>
      </c>
      <c r="V90" s="227" t="s">
        <v>133</v>
      </c>
      <c r="W90" s="229">
        <f>'География-11 2021 расклад'!P90</f>
        <v>0</v>
      </c>
    </row>
    <row r="91" spans="1:23" s="1" customFormat="1" ht="15" customHeight="1" x14ac:dyDescent="0.25">
      <c r="A91" s="23">
        <v>8</v>
      </c>
      <c r="B91" s="48">
        <v>60660</v>
      </c>
      <c r="C91" s="221" t="s">
        <v>75</v>
      </c>
      <c r="D91" s="222" t="s">
        <v>133</v>
      </c>
      <c r="E91" s="223" t="s">
        <v>133</v>
      </c>
      <c r="F91" s="223" t="s">
        <v>133</v>
      </c>
      <c r="G91" s="224">
        <f>'География-11 2021 расклад'!L91</f>
        <v>1</v>
      </c>
      <c r="H91" s="222" t="s">
        <v>133</v>
      </c>
      <c r="I91" s="223" t="s">
        <v>133</v>
      </c>
      <c r="J91" s="223"/>
      <c r="K91" s="225">
        <f>'География-11 2021 расклад'!M91</f>
        <v>0</v>
      </c>
      <c r="L91" s="226" t="s">
        <v>133</v>
      </c>
      <c r="M91" s="227" t="s">
        <v>133</v>
      </c>
      <c r="N91" s="227"/>
      <c r="O91" s="228">
        <f>'География-11 2021 расклад'!N91</f>
        <v>0</v>
      </c>
      <c r="P91" s="222" t="s">
        <v>133</v>
      </c>
      <c r="Q91" s="223" t="s">
        <v>133</v>
      </c>
      <c r="R91" s="223" t="s">
        <v>133</v>
      </c>
      <c r="S91" s="225">
        <f>'География-11 2021 расклад'!O91</f>
        <v>0</v>
      </c>
      <c r="T91" s="226" t="s">
        <v>133</v>
      </c>
      <c r="U91" s="227" t="s">
        <v>133</v>
      </c>
      <c r="V91" s="227" t="s">
        <v>133</v>
      </c>
      <c r="W91" s="229">
        <f>'География-11 2021 расклад'!P91</f>
        <v>0</v>
      </c>
    </row>
    <row r="92" spans="1:23" s="1" customFormat="1" ht="15" customHeight="1" x14ac:dyDescent="0.25">
      <c r="A92" s="23">
        <v>9</v>
      </c>
      <c r="B92" s="55">
        <v>60001</v>
      </c>
      <c r="C92" s="241" t="s">
        <v>67</v>
      </c>
      <c r="D92" s="222" t="s">
        <v>133</v>
      </c>
      <c r="E92" s="223" t="s">
        <v>133</v>
      </c>
      <c r="F92" s="223" t="s">
        <v>133</v>
      </c>
      <c r="G92" s="224" t="s">
        <v>133</v>
      </c>
      <c r="H92" s="222" t="s">
        <v>133</v>
      </c>
      <c r="I92" s="223" t="s">
        <v>133</v>
      </c>
      <c r="J92" s="223"/>
      <c r="K92" s="225" t="s">
        <v>133</v>
      </c>
      <c r="L92" s="226" t="s">
        <v>133</v>
      </c>
      <c r="M92" s="227" t="s">
        <v>133</v>
      </c>
      <c r="N92" s="227"/>
      <c r="O92" s="228" t="s">
        <v>133</v>
      </c>
      <c r="P92" s="222" t="s">
        <v>133</v>
      </c>
      <c r="Q92" s="223" t="s">
        <v>133</v>
      </c>
      <c r="R92" s="223" t="s">
        <v>133</v>
      </c>
      <c r="S92" s="225" t="s">
        <v>133</v>
      </c>
      <c r="T92" s="226" t="s">
        <v>133</v>
      </c>
      <c r="U92" s="227" t="s">
        <v>133</v>
      </c>
      <c r="V92" s="227" t="s">
        <v>133</v>
      </c>
      <c r="W92" s="229" t="s">
        <v>133</v>
      </c>
    </row>
    <row r="93" spans="1:23" s="1" customFormat="1" ht="15" customHeight="1" x14ac:dyDescent="0.25">
      <c r="A93" s="23">
        <v>10</v>
      </c>
      <c r="B93" s="48">
        <v>60701</v>
      </c>
      <c r="C93" s="221" t="s">
        <v>76</v>
      </c>
      <c r="D93" s="222" t="s">
        <v>133</v>
      </c>
      <c r="E93" s="223" t="s">
        <v>133</v>
      </c>
      <c r="F93" s="223">
        <f>'География-11 2020 расклад'!L93</f>
        <v>1</v>
      </c>
      <c r="G93" s="224" t="s">
        <v>133</v>
      </c>
      <c r="H93" s="222" t="s">
        <v>133</v>
      </c>
      <c r="I93" s="223" t="s">
        <v>133</v>
      </c>
      <c r="J93" s="223"/>
      <c r="K93" s="225" t="s">
        <v>133</v>
      </c>
      <c r="L93" s="226" t="s">
        <v>133</v>
      </c>
      <c r="M93" s="227" t="s">
        <v>133</v>
      </c>
      <c r="N93" s="227"/>
      <c r="O93" s="228" t="s">
        <v>133</v>
      </c>
      <c r="P93" s="222" t="s">
        <v>133</v>
      </c>
      <c r="Q93" s="223" t="s">
        <v>133</v>
      </c>
      <c r="R93" s="223">
        <f>'География-11 2020 расклад'!O93</f>
        <v>0</v>
      </c>
      <c r="S93" s="225" t="s">
        <v>133</v>
      </c>
      <c r="T93" s="226" t="s">
        <v>133</v>
      </c>
      <c r="U93" s="227" t="s">
        <v>133</v>
      </c>
      <c r="V93" s="227">
        <f>'География-11 2020 расклад'!P93</f>
        <v>0</v>
      </c>
      <c r="W93" s="229" t="s">
        <v>133</v>
      </c>
    </row>
    <row r="94" spans="1:23" s="1" customFormat="1" ht="15" customHeight="1" x14ac:dyDescent="0.25">
      <c r="A94" s="23">
        <v>11</v>
      </c>
      <c r="B94" s="48">
        <v>60850</v>
      </c>
      <c r="C94" s="221" t="s">
        <v>77</v>
      </c>
      <c r="D94" s="222" t="s">
        <v>133</v>
      </c>
      <c r="E94" s="223" t="s">
        <v>133</v>
      </c>
      <c r="F94" s="223" t="s">
        <v>133</v>
      </c>
      <c r="G94" s="224">
        <f>'География-11 2021 расклад'!L94</f>
        <v>1</v>
      </c>
      <c r="H94" s="222" t="s">
        <v>133</v>
      </c>
      <c r="I94" s="223" t="s">
        <v>133</v>
      </c>
      <c r="J94" s="223"/>
      <c r="K94" s="225">
        <f>'География-11 2021 расклад'!M94</f>
        <v>0</v>
      </c>
      <c r="L94" s="226" t="s">
        <v>133</v>
      </c>
      <c r="M94" s="227" t="s">
        <v>133</v>
      </c>
      <c r="N94" s="227"/>
      <c r="O94" s="228">
        <f>'География-11 2021 расклад'!N94</f>
        <v>0</v>
      </c>
      <c r="P94" s="222" t="s">
        <v>133</v>
      </c>
      <c r="Q94" s="223" t="s">
        <v>133</v>
      </c>
      <c r="R94" s="223" t="s">
        <v>133</v>
      </c>
      <c r="S94" s="225">
        <f>'География-11 2021 расклад'!O94</f>
        <v>0</v>
      </c>
      <c r="T94" s="226" t="s">
        <v>133</v>
      </c>
      <c r="U94" s="227" t="s">
        <v>133</v>
      </c>
      <c r="V94" s="227" t="s">
        <v>133</v>
      </c>
      <c r="W94" s="229">
        <f>'География-11 2021 расклад'!P94</f>
        <v>0</v>
      </c>
    </row>
    <row r="95" spans="1:23" s="1" customFormat="1" ht="15" customHeight="1" x14ac:dyDescent="0.25">
      <c r="A95" s="23">
        <v>12</v>
      </c>
      <c r="B95" s="48">
        <v>60910</v>
      </c>
      <c r="C95" s="221" t="s">
        <v>78</v>
      </c>
      <c r="D95" s="222">
        <f>'География-11 2018 расклад'!L95</f>
        <v>2</v>
      </c>
      <c r="E95" s="223">
        <f>'География-11 2019 расклад'!L95</f>
        <v>1</v>
      </c>
      <c r="F95" s="223" t="s">
        <v>133</v>
      </c>
      <c r="G95" s="224" t="s">
        <v>133</v>
      </c>
      <c r="H95" s="222">
        <f>'География-11 2018 расклад'!M95</f>
        <v>0</v>
      </c>
      <c r="I95" s="223">
        <f>'География-11 2019 расклад'!M95</f>
        <v>1</v>
      </c>
      <c r="J95" s="223"/>
      <c r="K95" s="225" t="s">
        <v>133</v>
      </c>
      <c r="L95" s="226">
        <f>'География-11 2018 расклад'!N95</f>
        <v>0</v>
      </c>
      <c r="M95" s="227">
        <f>'География-11 2019 расклад'!N95</f>
        <v>100</v>
      </c>
      <c r="N95" s="227"/>
      <c r="O95" s="228" t="s">
        <v>133</v>
      </c>
      <c r="P95" s="222">
        <f>'География-11 2018 расклад'!O95</f>
        <v>0</v>
      </c>
      <c r="Q95" s="223">
        <f>'География-11 2019 расклад'!O95</f>
        <v>0</v>
      </c>
      <c r="R95" s="223" t="s">
        <v>133</v>
      </c>
      <c r="S95" s="225" t="s">
        <v>133</v>
      </c>
      <c r="T95" s="226">
        <f>'География-11 2018 расклад'!P95</f>
        <v>0</v>
      </c>
      <c r="U95" s="227">
        <f>'География-11 2019 расклад'!P95</f>
        <v>0</v>
      </c>
      <c r="V95" s="227" t="s">
        <v>133</v>
      </c>
      <c r="W95" s="229" t="s">
        <v>133</v>
      </c>
    </row>
    <row r="96" spans="1:23" s="1" customFormat="1" ht="15" customHeight="1" x14ac:dyDescent="0.25">
      <c r="A96" s="23">
        <v>13</v>
      </c>
      <c r="B96" s="48">
        <v>60980</v>
      </c>
      <c r="C96" s="221" t="s">
        <v>79</v>
      </c>
      <c r="D96" s="222">
        <f>'География-11 2018 расклад'!L96</f>
        <v>1</v>
      </c>
      <c r="E96" s="223" t="s">
        <v>133</v>
      </c>
      <c r="F96" s="223" t="s">
        <v>133</v>
      </c>
      <c r="G96" s="224" t="s">
        <v>133</v>
      </c>
      <c r="H96" s="222">
        <f>'География-11 2018 расклад'!M96</f>
        <v>0</v>
      </c>
      <c r="I96" s="223" t="s">
        <v>133</v>
      </c>
      <c r="J96" s="223"/>
      <c r="K96" s="225" t="s">
        <v>133</v>
      </c>
      <c r="L96" s="226">
        <f>'География-11 2018 расклад'!N96</f>
        <v>0</v>
      </c>
      <c r="M96" s="227" t="s">
        <v>133</v>
      </c>
      <c r="N96" s="227"/>
      <c r="O96" s="228" t="s">
        <v>133</v>
      </c>
      <c r="P96" s="222">
        <f>'География-11 2018 расклад'!O96</f>
        <v>0</v>
      </c>
      <c r="Q96" s="223" t="s">
        <v>133</v>
      </c>
      <c r="R96" s="223" t="s">
        <v>133</v>
      </c>
      <c r="S96" s="225" t="s">
        <v>133</v>
      </c>
      <c r="T96" s="226">
        <f>'География-11 2018 расклад'!P96</f>
        <v>0</v>
      </c>
      <c r="U96" s="227" t="s">
        <v>133</v>
      </c>
      <c r="V96" s="227" t="s">
        <v>133</v>
      </c>
      <c r="W96" s="229" t="s">
        <v>133</v>
      </c>
    </row>
    <row r="97" spans="1:23" s="1" customFormat="1" ht="15" customHeight="1" x14ac:dyDescent="0.25">
      <c r="A97" s="23">
        <v>14</v>
      </c>
      <c r="B97" s="48">
        <v>61080</v>
      </c>
      <c r="C97" s="221" t="s">
        <v>80</v>
      </c>
      <c r="D97" s="222" t="s">
        <v>133</v>
      </c>
      <c r="E97" s="223">
        <f>'География-11 2019 расклад'!L97</f>
        <v>2</v>
      </c>
      <c r="F97" s="223" t="s">
        <v>133</v>
      </c>
      <c r="G97" s="224" t="s">
        <v>133</v>
      </c>
      <c r="H97" s="222" t="s">
        <v>133</v>
      </c>
      <c r="I97" s="223">
        <f>'География-11 2019 расклад'!M97</f>
        <v>1</v>
      </c>
      <c r="J97" s="223"/>
      <c r="K97" s="225" t="s">
        <v>133</v>
      </c>
      <c r="L97" s="226" t="s">
        <v>133</v>
      </c>
      <c r="M97" s="227">
        <f>'География-11 2019 расклад'!N97</f>
        <v>50</v>
      </c>
      <c r="N97" s="227"/>
      <c r="O97" s="228" t="s">
        <v>133</v>
      </c>
      <c r="P97" s="222" t="s">
        <v>133</v>
      </c>
      <c r="Q97" s="223">
        <f>'География-11 2019 расклад'!O97</f>
        <v>1</v>
      </c>
      <c r="R97" s="223" t="s">
        <v>133</v>
      </c>
      <c r="S97" s="225" t="s">
        <v>133</v>
      </c>
      <c r="T97" s="226" t="s">
        <v>133</v>
      </c>
      <c r="U97" s="227">
        <f>'География-11 2019 расклад'!P97</f>
        <v>50</v>
      </c>
      <c r="V97" s="227" t="s">
        <v>133</v>
      </c>
      <c r="W97" s="229" t="s">
        <v>133</v>
      </c>
    </row>
    <row r="98" spans="1:23" s="1" customFormat="1" ht="15" customHeight="1" x14ac:dyDescent="0.25">
      <c r="A98" s="23">
        <v>15</v>
      </c>
      <c r="B98" s="48">
        <v>61150</v>
      </c>
      <c r="C98" s="221" t="s">
        <v>81</v>
      </c>
      <c r="D98" s="222">
        <f>'География-11 2018 расклад'!L98</f>
        <v>9</v>
      </c>
      <c r="E98" s="223">
        <f>'География-11 2019 расклад'!L98</f>
        <v>3</v>
      </c>
      <c r="F98" s="223" t="s">
        <v>133</v>
      </c>
      <c r="G98" s="224">
        <f>'География-11 2021 расклад'!L98</f>
        <v>1</v>
      </c>
      <c r="H98" s="222">
        <f>'География-11 2018 расклад'!M98</f>
        <v>0</v>
      </c>
      <c r="I98" s="223">
        <f>'География-11 2019 расклад'!M98</f>
        <v>0.9998999999999999</v>
      </c>
      <c r="J98" s="223"/>
      <c r="K98" s="225">
        <f>'География-11 2021 расклад'!M98</f>
        <v>0</v>
      </c>
      <c r="L98" s="226">
        <f>'География-11 2018 расклад'!N98</f>
        <v>0</v>
      </c>
      <c r="M98" s="227">
        <f>'География-11 2019 расклад'!N98</f>
        <v>33.33</v>
      </c>
      <c r="N98" s="227"/>
      <c r="O98" s="228">
        <f>'География-11 2021 расклад'!N98</f>
        <v>0</v>
      </c>
      <c r="P98" s="222">
        <f>'География-11 2018 расклад'!O98</f>
        <v>0</v>
      </c>
      <c r="Q98" s="223">
        <f>'География-11 2019 расклад'!O98</f>
        <v>0</v>
      </c>
      <c r="R98" s="223" t="s">
        <v>133</v>
      </c>
      <c r="S98" s="225">
        <f>'География-11 2021 расклад'!O98</f>
        <v>1</v>
      </c>
      <c r="T98" s="226">
        <f>'География-11 2018 расклад'!P98</f>
        <v>0</v>
      </c>
      <c r="U98" s="227">
        <f>'География-11 2019 расклад'!P98</f>
        <v>0</v>
      </c>
      <c r="V98" s="227" t="s">
        <v>133</v>
      </c>
      <c r="W98" s="229">
        <f>'География-11 2021 расклад'!P98</f>
        <v>100</v>
      </c>
    </row>
    <row r="99" spans="1:23" s="1" customFormat="1" ht="15" customHeight="1" x14ac:dyDescent="0.25">
      <c r="A99" s="23">
        <v>16</v>
      </c>
      <c r="B99" s="48">
        <v>61210</v>
      </c>
      <c r="C99" s="221" t="s">
        <v>82</v>
      </c>
      <c r="D99" s="222">
        <f>'География-11 2018 расклад'!L99</f>
        <v>2</v>
      </c>
      <c r="E99" s="223" t="s">
        <v>133</v>
      </c>
      <c r="F99" s="223" t="s">
        <v>133</v>
      </c>
      <c r="G99" s="224">
        <f>'География-11 2021 расклад'!L99</f>
        <v>1</v>
      </c>
      <c r="H99" s="222">
        <f>'География-11 2018 расклад'!M99</f>
        <v>0</v>
      </c>
      <c r="I99" s="223" t="s">
        <v>133</v>
      </c>
      <c r="J99" s="223"/>
      <c r="K99" s="225">
        <f>'География-11 2021 расклад'!M99</f>
        <v>0</v>
      </c>
      <c r="L99" s="226">
        <f>'География-11 2018 расклад'!N99</f>
        <v>0</v>
      </c>
      <c r="M99" s="227" t="s">
        <v>133</v>
      </c>
      <c r="N99" s="227"/>
      <c r="O99" s="228">
        <f>'География-11 2021 расклад'!N99</f>
        <v>0</v>
      </c>
      <c r="P99" s="222">
        <f>'География-11 2018 расклад'!O99</f>
        <v>0</v>
      </c>
      <c r="Q99" s="223" t="s">
        <v>133</v>
      </c>
      <c r="R99" s="223" t="s">
        <v>133</v>
      </c>
      <c r="S99" s="225">
        <f>'География-11 2021 расклад'!O99</f>
        <v>0</v>
      </c>
      <c r="T99" s="226">
        <f>'География-11 2018 расклад'!P99</f>
        <v>0</v>
      </c>
      <c r="U99" s="227" t="s">
        <v>133</v>
      </c>
      <c r="V99" s="227" t="s">
        <v>133</v>
      </c>
      <c r="W99" s="229">
        <f>'География-11 2021 расклад'!P99</f>
        <v>0</v>
      </c>
    </row>
    <row r="100" spans="1:23" s="1" customFormat="1" ht="15" customHeight="1" x14ac:dyDescent="0.25">
      <c r="A100" s="23">
        <v>17</v>
      </c>
      <c r="B100" s="48">
        <v>61290</v>
      </c>
      <c r="C100" s="221" t="s">
        <v>83</v>
      </c>
      <c r="D100" s="222">
        <f>'География-11 2018 расклад'!L100</f>
        <v>1</v>
      </c>
      <c r="E100" s="223" t="s">
        <v>133</v>
      </c>
      <c r="F100" s="223">
        <f>'География-11 2020 расклад'!L100</f>
        <v>1</v>
      </c>
      <c r="G100" s="224">
        <f>'География-11 2021 расклад'!L100</f>
        <v>2</v>
      </c>
      <c r="H100" s="222">
        <f>'География-11 2018 расклад'!M100</f>
        <v>0</v>
      </c>
      <c r="I100" s="223" t="s">
        <v>133</v>
      </c>
      <c r="J100" s="223"/>
      <c r="K100" s="225">
        <f>'География-11 2021 расклад'!M100</f>
        <v>0</v>
      </c>
      <c r="L100" s="226">
        <f>'География-11 2018 расклад'!N100</f>
        <v>0</v>
      </c>
      <c r="M100" s="227" t="s">
        <v>133</v>
      </c>
      <c r="N100" s="227"/>
      <c r="O100" s="228">
        <f>'География-11 2021 расклад'!N100</f>
        <v>0</v>
      </c>
      <c r="P100" s="222">
        <f>'География-11 2018 расклад'!O100</f>
        <v>0</v>
      </c>
      <c r="Q100" s="223" t="s">
        <v>133</v>
      </c>
      <c r="R100" s="223">
        <f>'География-11 2020 расклад'!O100</f>
        <v>0</v>
      </c>
      <c r="S100" s="225">
        <f>'География-11 2021 расклад'!O100</f>
        <v>1</v>
      </c>
      <c r="T100" s="226">
        <f>'География-11 2018 расклад'!P100</f>
        <v>0</v>
      </c>
      <c r="U100" s="227" t="s">
        <v>133</v>
      </c>
      <c r="V100" s="227">
        <f>'География-11 2020 расклад'!P100</f>
        <v>0</v>
      </c>
      <c r="W100" s="229">
        <f>'География-11 2021 расклад'!P100</f>
        <v>50</v>
      </c>
    </row>
    <row r="101" spans="1:23" s="1" customFormat="1" ht="15" customHeight="1" x14ac:dyDescent="0.25">
      <c r="A101" s="23">
        <v>18</v>
      </c>
      <c r="B101" s="48">
        <v>61340</v>
      </c>
      <c r="C101" s="221" t="s">
        <v>84</v>
      </c>
      <c r="D101" s="222" t="s">
        <v>133</v>
      </c>
      <c r="E101" s="223">
        <f>'География-11 2019 расклад'!L101</f>
        <v>1</v>
      </c>
      <c r="F101" s="223">
        <f>'География-11 2020 расклад'!L101</f>
        <v>1</v>
      </c>
      <c r="G101" s="224">
        <f>'География-11 2021 расклад'!L101</f>
        <v>4</v>
      </c>
      <c r="H101" s="222" t="s">
        <v>133</v>
      </c>
      <c r="I101" s="223">
        <f>'География-11 2019 расклад'!M101</f>
        <v>0</v>
      </c>
      <c r="J101" s="223"/>
      <c r="K101" s="225">
        <f>'География-11 2021 расклад'!M101</f>
        <v>0</v>
      </c>
      <c r="L101" s="226" t="s">
        <v>133</v>
      </c>
      <c r="M101" s="227">
        <f>'География-11 2019 расклад'!N101</f>
        <v>0</v>
      </c>
      <c r="N101" s="227"/>
      <c r="O101" s="228">
        <f>'География-11 2021 расклад'!N101</f>
        <v>0</v>
      </c>
      <c r="P101" s="222" t="s">
        <v>133</v>
      </c>
      <c r="Q101" s="223">
        <f>'География-11 2019 расклад'!O101</f>
        <v>0</v>
      </c>
      <c r="R101" s="223">
        <f>'География-11 2020 расклад'!O101</f>
        <v>0</v>
      </c>
      <c r="S101" s="225">
        <f>'География-11 2021 расклад'!O101</f>
        <v>1</v>
      </c>
      <c r="T101" s="226" t="s">
        <v>133</v>
      </c>
      <c r="U101" s="227">
        <f>'География-11 2019 расклад'!P101</f>
        <v>0</v>
      </c>
      <c r="V101" s="227">
        <f>'География-11 2020 расклад'!P101</f>
        <v>0</v>
      </c>
      <c r="W101" s="229">
        <f>'География-11 2021 расклад'!P101</f>
        <v>25</v>
      </c>
    </row>
    <row r="102" spans="1:23" s="1" customFormat="1" ht="15" customHeight="1" x14ac:dyDescent="0.25">
      <c r="A102" s="59">
        <v>19</v>
      </c>
      <c r="B102" s="48">
        <v>61390</v>
      </c>
      <c r="C102" s="221" t="s">
        <v>85</v>
      </c>
      <c r="D102" s="222" t="s">
        <v>133</v>
      </c>
      <c r="E102" s="223" t="s">
        <v>133</v>
      </c>
      <c r="F102" s="223" t="s">
        <v>133</v>
      </c>
      <c r="G102" s="224">
        <f>'География-11 2021 расклад'!L102</f>
        <v>2</v>
      </c>
      <c r="H102" s="222" t="s">
        <v>133</v>
      </c>
      <c r="I102" s="223" t="s">
        <v>133</v>
      </c>
      <c r="J102" s="223"/>
      <c r="K102" s="225">
        <f>'География-11 2021 расклад'!M102</f>
        <v>0</v>
      </c>
      <c r="L102" s="226" t="s">
        <v>133</v>
      </c>
      <c r="M102" s="227" t="s">
        <v>133</v>
      </c>
      <c r="N102" s="227"/>
      <c r="O102" s="228">
        <f>'География-11 2021 расклад'!N102</f>
        <v>0</v>
      </c>
      <c r="P102" s="222" t="s">
        <v>133</v>
      </c>
      <c r="Q102" s="223" t="s">
        <v>133</v>
      </c>
      <c r="R102" s="223" t="s">
        <v>133</v>
      </c>
      <c r="S102" s="225">
        <f>'География-11 2021 расклад'!O102</f>
        <v>0</v>
      </c>
      <c r="T102" s="226" t="s">
        <v>133</v>
      </c>
      <c r="U102" s="227" t="s">
        <v>133</v>
      </c>
      <c r="V102" s="227" t="s">
        <v>133</v>
      </c>
      <c r="W102" s="229">
        <f>'География-11 2021 расклад'!P102</f>
        <v>0</v>
      </c>
    </row>
    <row r="103" spans="1:23" s="1" customFormat="1" ht="15" customHeight="1" x14ac:dyDescent="0.25">
      <c r="A103" s="16">
        <v>20</v>
      </c>
      <c r="B103" s="48">
        <v>61410</v>
      </c>
      <c r="C103" s="221" t="s">
        <v>86</v>
      </c>
      <c r="D103" s="222" t="s">
        <v>133</v>
      </c>
      <c r="E103" s="223" t="s">
        <v>133</v>
      </c>
      <c r="F103" s="223">
        <f>'География-11 2020 расклад'!L103</f>
        <v>1</v>
      </c>
      <c r="G103" s="224" t="s">
        <v>133</v>
      </c>
      <c r="H103" s="222" t="s">
        <v>133</v>
      </c>
      <c r="I103" s="223" t="s">
        <v>133</v>
      </c>
      <c r="J103" s="223"/>
      <c r="K103" s="225" t="s">
        <v>133</v>
      </c>
      <c r="L103" s="226" t="s">
        <v>133</v>
      </c>
      <c r="M103" s="227" t="s">
        <v>133</v>
      </c>
      <c r="N103" s="227"/>
      <c r="O103" s="228" t="s">
        <v>133</v>
      </c>
      <c r="P103" s="222" t="s">
        <v>133</v>
      </c>
      <c r="Q103" s="223" t="s">
        <v>133</v>
      </c>
      <c r="R103" s="223">
        <f>'География-11 2020 расклад'!O103</f>
        <v>0</v>
      </c>
      <c r="S103" s="225" t="s">
        <v>133</v>
      </c>
      <c r="T103" s="226" t="s">
        <v>133</v>
      </c>
      <c r="U103" s="227" t="s">
        <v>133</v>
      </c>
      <c r="V103" s="227">
        <f>'География-11 2020 расклад'!P103</f>
        <v>0</v>
      </c>
      <c r="W103" s="229" t="s">
        <v>133</v>
      </c>
    </row>
    <row r="104" spans="1:23" s="1" customFormat="1" ht="15" customHeight="1" x14ac:dyDescent="0.25">
      <c r="A104" s="11">
        <v>21</v>
      </c>
      <c r="B104" s="48">
        <v>61430</v>
      </c>
      <c r="C104" s="221" t="s">
        <v>114</v>
      </c>
      <c r="D104" s="222">
        <f>'География-11 2018 расклад'!L104</f>
        <v>1</v>
      </c>
      <c r="E104" s="223" t="s">
        <v>133</v>
      </c>
      <c r="F104" s="223" t="s">
        <v>133</v>
      </c>
      <c r="G104" s="224">
        <f>'География-11 2021 расклад'!L104</f>
        <v>3</v>
      </c>
      <c r="H104" s="222">
        <f>'География-11 2018 расклад'!M104</f>
        <v>0</v>
      </c>
      <c r="I104" s="223" t="s">
        <v>133</v>
      </c>
      <c r="J104" s="223"/>
      <c r="K104" s="225">
        <f>'География-11 2021 расклад'!M104</f>
        <v>0</v>
      </c>
      <c r="L104" s="226">
        <f>'География-11 2018 расклад'!N104</f>
        <v>0</v>
      </c>
      <c r="M104" s="227" t="s">
        <v>133</v>
      </c>
      <c r="N104" s="227"/>
      <c r="O104" s="228">
        <f>'География-11 2021 расклад'!N104</f>
        <v>0</v>
      </c>
      <c r="P104" s="222">
        <f>'География-11 2018 расклад'!O104</f>
        <v>0</v>
      </c>
      <c r="Q104" s="223" t="s">
        <v>133</v>
      </c>
      <c r="R104" s="223" t="s">
        <v>133</v>
      </c>
      <c r="S104" s="225">
        <f>'География-11 2021 расклад'!O104</f>
        <v>0</v>
      </c>
      <c r="T104" s="226">
        <f>'География-11 2018 расклад'!P104</f>
        <v>0</v>
      </c>
      <c r="U104" s="227" t="s">
        <v>133</v>
      </c>
      <c r="V104" s="227" t="s">
        <v>133</v>
      </c>
      <c r="W104" s="229">
        <f>'География-11 2021 расклад'!P104</f>
        <v>0</v>
      </c>
    </row>
    <row r="105" spans="1:23" s="1" customFormat="1" ht="15" customHeight="1" x14ac:dyDescent="0.25">
      <c r="A105" s="11">
        <v>22</v>
      </c>
      <c r="B105" s="48">
        <v>61440</v>
      </c>
      <c r="C105" s="221" t="s">
        <v>87</v>
      </c>
      <c r="D105" s="222" t="s">
        <v>133</v>
      </c>
      <c r="E105" s="223">
        <f>'География-11 2019 расклад'!L105</f>
        <v>1</v>
      </c>
      <c r="F105" s="223" t="s">
        <v>133</v>
      </c>
      <c r="G105" s="224">
        <f>'География-11 2021 расклад'!L105</f>
        <v>1</v>
      </c>
      <c r="H105" s="222" t="s">
        <v>133</v>
      </c>
      <c r="I105" s="223">
        <f>'География-11 2019 расклад'!M105</f>
        <v>1</v>
      </c>
      <c r="J105" s="223"/>
      <c r="K105" s="225">
        <f>'География-11 2021 расклад'!M105</f>
        <v>0</v>
      </c>
      <c r="L105" s="226" t="s">
        <v>133</v>
      </c>
      <c r="M105" s="227">
        <f>'География-11 2019 расклад'!N105</f>
        <v>100</v>
      </c>
      <c r="N105" s="227"/>
      <c r="O105" s="228">
        <f>'География-11 2021 расклад'!N105</f>
        <v>0</v>
      </c>
      <c r="P105" s="222" t="s">
        <v>133</v>
      </c>
      <c r="Q105" s="223">
        <f>'География-11 2019 расклад'!O105</f>
        <v>0</v>
      </c>
      <c r="R105" s="223" t="s">
        <v>133</v>
      </c>
      <c r="S105" s="225">
        <f>'География-11 2021 расклад'!O105</f>
        <v>0</v>
      </c>
      <c r="T105" s="226" t="s">
        <v>133</v>
      </c>
      <c r="U105" s="227">
        <f>'География-11 2019 расклад'!P105</f>
        <v>0</v>
      </c>
      <c r="V105" s="227" t="s">
        <v>133</v>
      </c>
      <c r="W105" s="229">
        <f>'География-11 2021 расклад'!P105</f>
        <v>0</v>
      </c>
    </row>
    <row r="106" spans="1:23" s="1" customFormat="1" ht="15" customHeight="1" x14ac:dyDescent="0.25">
      <c r="A106" s="11">
        <v>23</v>
      </c>
      <c r="B106" s="48">
        <v>61450</v>
      </c>
      <c r="C106" s="221" t="s">
        <v>115</v>
      </c>
      <c r="D106" s="222">
        <f>'География-11 2018 расклад'!L106</f>
        <v>1</v>
      </c>
      <c r="E106" s="223" t="s">
        <v>133</v>
      </c>
      <c r="F106" s="223">
        <f>'География-11 2020 расклад'!L106</f>
        <v>1</v>
      </c>
      <c r="G106" s="224">
        <f>'География-11 2021 расклад'!L106</f>
        <v>1</v>
      </c>
      <c r="H106" s="222">
        <f>'География-11 2018 расклад'!M106</f>
        <v>1</v>
      </c>
      <c r="I106" s="223" t="s">
        <v>133</v>
      </c>
      <c r="J106" s="223"/>
      <c r="K106" s="225">
        <f>'География-11 2021 расклад'!M106</f>
        <v>0</v>
      </c>
      <c r="L106" s="226">
        <f>'География-11 2018 расклад'!N106</f>
        <v>100</v>
      </c>
      <c r="M106" s="227" t="s">
        <v>133</v>
      </c>
      <c r="N106" s="227"/>
      <c r="O106" s="228">
        <f>'География-11 2021 расклад'!N106</f>
        <v>0</v>
      </c>
      <c r="P106" s="222">
        <f>'География-11 2018 расклад'!O106</f>
        <v>0</v>
      </c>
      <c r="Q106" s="223" t="s">
        <v>133</v>
      </c>
      <c r="R106" s="223">
        <f>'География-11 2020 расклад'!O106</f>
        <v>0</v>
      </c>
      <c r="S106" s="225">
        <f>'География-11 2021 расклад'!O106</f>
        <v>0</v>
      </c>
      <c r="T106" s="226">
        <f>'География-11 2018 расклад'!P106</f>
        <v>0</v>
      </c>
      <c r="U106" s="227" t="s">
        <v>133</v>
      </c>
      <c r="V106" s="227">
        <f>'География-11 2020 расклад'!P106</f>
        <v>0</v>
      </c>
      <c r="W106" s="229">
        <f>'География-11 2021 расклад'!P106</f>
        <v>0</v>
      </c>
    </row>
    <row r="107" spans="1:23" s="1" customFormat="1" ht="15" customHeight="1" x14ac:dyDescent="0.25">
      <c r="A107" s="11">
        <v>24</v>
      </c>
      <c r="B107" s="48">
        <v>61470</v>
      </c>
      <c r="C107" s="221" t="s">
        <v>88</v>
      </c>
      <c r="D107" s="222">
        <f>'География-11 2018 расклад'!L107</f>
        <v>3</v>
      </c>
      <c r="E107" s="223">
        <f>'География-11 2019 расклад'!L107</f>
        <v>1</v>
      </c>
      <c r="F107" s="223">
        <f>'География-11 2020 расклад'!L107</f>
        <v>2</v>
      </c>
      <c r="G107" s="224">
        <f>'География-11 2021 расклад'!L107</f>
        <v>1</v>
      </c>
      <c r="H107" s="222">
        <f>'География-11 2018 расклад'!M107</f>
        <v>0.9998999999999999</v>
      </c>
      <c r="I107" s="223">
        <f>'География-11 2019 расклад'!M107</f>
        <v>0</v>
      </c>
      <c r="J107" s="223"/>
      <c r="K107" s="225">
        <f>'География-11 2021 расклад'!M107</f>
        <v>0</v>
      </c>
      <c r="L107" s="226">
        <f>'География-11 2018 расклад'!N107</f>
        <v>33.33</v>
      </c>
      <c r="M107" s="227">
        <f>'География-11 2019 расклад'!N107</f>
        <v>0</v>
      </c>
      <c r="N107" s="227"/>
      <c r="O107" s="228">
        <f>'География-11 2021 расклад'!N107</f>
        <v>0</v>
      </c>
      <c r="P107" s="222">
        <f>'География-11 2018 расклад'!O107</f>
        <v>0</v>
      </c>
      <c r="Q107" s="223">
        <f>'География-11 2019 расклад'!O107</f>
        <v>0</v>
      </c>
      <c r="R107" s="223">
        <f>'География-11 2020 расклад'!O107</f>
        <v>0</v>
      </c>
      <c r="S107" s="225">
        <f>'География-11 2021 расклад'!O107</f>
        <v>0</v>
      </c>
      <c r="T107" s="226">
        <f>'География-11 2018 расклад'!P107</f>
        <v>0</v>
      </c>
      <c r="U107" s="227">
        <f>'География-11 2019 расклад'!P107</f>
        <v>0</v>
      </c>
      <c r="V107" s="227">
        <f>'География-11 2020 расклад'!P107</f>
        <v>0</v>
      </c>
      <c r="W107" s="229">
        <f>'География-11 2021 расклад'!P107</f>
        <v>0</v>
      </c>
    </row>
    <row r="108" spans="1:23" s="1" customFormat="1" ht="15" customHeight="1" x14ac:dyDescent="0.25">
      <c r="A108" s="11">
        <v>25</v>
      </c>
      <c r="B108" s="48">
        <v>61490</v>
      </c>
      <c r="C108" s="221" t="s">
        <v>116</v>
      </c>
      <c r="D108" s="222">
        <f>'География-11 2018 расклад'!L108</f>
        <v>1</v>
      </c>
      <c r="E108" s="223" t="s">
        <v>133</v>
      </c>
      <c r="F108" s="223">
        <f>'География-11 2020 расклад'!L108</f>
        <v>1</v>
      </c>
      <c r="G108" s="224" t="s">
        <v>133</v>
      </c>
      <c r="H108" s="222">
        <f>'География-11 2018 расклад'!M108</f>
        <v>0</v>
      </c>
      <c r="I108" s="223" t="s">
        <v>133</v>
      </c>
      <c r="J108" s="223"/>
      <c r="K108" s="225" t="s">
        <v>133</v>
      </c>
      <c r="L108" s="226">
        <f>'География-11 2018 расклад'!N108</f>
        <v>0</v>
      </c>
      <c r="M108" s="227" t="s">
        <v>133</v>
      </c>
      <c r="N108" s="227"/>
      <c r="O108" s="228" t="s">
        <v>133</v>
      </c>
      <c r="P108" s="222">
        <f>'География-11 2018 расклад'!O108</f>
        <v>0</v>
      </c>
      <c r="Q108" s="223" t="s">
        <v>133</v>
      </c>
      <c r="R108" s="223">
        <f>'География-11 2020 расклад'!O108</f>
        <v>0</v>
      </c>
      <c r="S108" s="225" t="s">
        <v>133</v>
      </c>
      <c r="T108" s="226">
        <f>'География-11 2018 расклад'!P108</f>
        <v>0</v>
      </c>
      <c r="U108" s="227" t="s">
        <v>133</v>
      </c>
      <c r="V108" s="227">
        <f>'География-11 2020 расклад'!P108</f>
        <v>0</v>
      </c>
      <c r="W108" s="229" t="s">
        <v>133</v>
      </c>
    </row>
    <row r="109" spans="1:23" s="1" customFormat="1" ht="15" customHeight="1" x14ac:dyDescent="0.25">
      <c r="A109" s="11">
        <v>26</v>
      </c>
      <c r="B109" s="48">
        <v>61500</v>
      </c>
      <c r="C109" s="221" t="s">
        <v>117</v>
      </c>
      <c r="D109" s="222">
        <f>'География-11 2018 расклад'!L109</f>
        <v>6</v>
      </c>
      <c r="E109" s="223">
        <f>'География-11 2019 расклад'!L109</f>
        <v>18</v>
      </c>
      <c r="F109" s="223">
        <f>'География-11 2020 расклад'!L109</f>
        <v>2</v>
      </c>
      <c r="G109" s="224">
        <f>'География-11 2021 расклад'!L109</f>
        <v>1</v>
      </c>
      <c r="H109" s="222">
        <f>'География-11 2018 расклад'!M109</f>
        <v>0</v>
      </c>
      <c r="I109" s="223">
        <f>'География-11 2019 расклад'!M109</f>
        <v>0</v>
      </c>
      <c r="J109" s="223"/>
      <c r="K109" s="225">
        <f>'География-11 2021 расклад'!M109</f>
        <v>1</v>
      </c>
      <c r="L109" s="226">
        <f>'География-11 2018 расклад'!N109</f>
        <v>0</v>
      </c>
      <c r="M109" s="227">
        <f>'География-11 2019 расклад'!N109</f>
        <v>0</v>
      </c>
      <c r="N109" s="227"/>
      <c r="O109" s="228">
        <f>'География-11 2021 расклад'!N109</f>
        <v>100</v>
      </c>
      <c r="P109" s="222">
        <f>'География-11 2018 расклад'!O109</f>
        <v>0</v>
      </c>
      <c r="Q109" s="223">
        <f>'География-11 2019 расклад'!O109</f>
        <v>1.9997999999999998</v>
      </c>
      <c r="R109" s="223">
        <f>'География-11 2020 расклад'!O109</f>
        <v>0</v>
      </c>
      <c r="S109" s="225">
        <f>'География-11 2021 расклад'!O109</f>
        <v>0</v>
      </c>
      <c r="T109" s="226">
        <f>'География-11 2018 расклад'!P109</f>
        <v>0</v>
      </c>
      <c r="U109" s="227">
        <f>'География-11 2019 расклад'!P109</f>
        <v>11.11</v>
      </c>
      <c r="V109" s="227">
        <f>'География-11 2020 расклад'!P109</f>
        <v>0</v>
      </c>
      <c r="W109" s="229">
        <f>'География-11 2021 расклад'!P109</f>
        <v>0</v>
      </c>
    </row>
    <row r="110" spans="1:23" s="1" customFormat="1" ht="15" customHeight="1" x14ac:dyDescent="0.25">
      <c r="A110" s="11">
        <v>27</v>
      </c>
      <c r="B110" s="48">
        <v>61510</v>
      </c>
      <c r="C110" s="221" t="s">
        <v>89</v>
      </c>
      <c r="D110" s="222">
        <f>'География-11 2018 расклад'!L110</f>
        <v>2</v>
      </c>
      <c r="E110" s="223">
        <f>'География-11 2019 расклад'!L110</f>
        <v>1</v>
      </c>
      <c r="F110" s="223">
        <f>'География-11 2020 расклад'!L110</f>
        <v>3</v>
      </c>
      <c r="G110" s="224">
        <f>'География-11 2021 расклад'!L110</f>
        <v>1</v>
      </c>
      <c r="H110" s="222">
        <f>'География-11 2018 расклад'!M110</f>
        <v>0</v>
      </c>
      <c r="I110" s="223">
        <f>'География-11 2019 расклад'!M110</f>
        <v>0</v>
      </c>
      <c r="J110" s="223"/>
      <c r="K110" s="225">
        <f>'География-11 2021 расклад'!M110</f>
        <v>0</v>
      </c>
      <c r="L110" s="226">
        <f>'География-11 2018 расклад'!N110</f>
        <v>0</v>
      </c>
      <c r="M110" s="227">
        <f>'География-11 2019 расклад'!N110</f>
        <v>0</v>
      </c>
      <c r="N110" s="227"/>
      <c r="O110" s="228">
        <f>'География-11 2021 расклад'!N110</f>
        <v>0</v>
      </c>
      <c r="P110" s="222">
        <f>'География-11 2018 расклад'!O110</f>
        <v>0</v>
      </c>
      <c r="Q110" s="223">
        <f>'География-11 2019 расклад'!O110</f>
        <v>1</v>
      </c>
      <c r="R110" s="223">
        <f>'География-11 2020 расклад'!O110</f>
        <v>0</v>
      </c>
      <c r="S110" s="225">
        <f>'География-11 2021 расклад'!O110</f>
        <v>0</v>
      </c>
      <c r="T110" s="226">
        <f>'География-11 2018 расклад'!P110</f>
        <v>0</v>
      </c>
      <c r="U110" s="227">
        <f>'География-11 2019 расклад'!P110</f>
        <v>100</v>
      </c>
      <c r="V110" s="227">
        <f>'География-11 2020 расклад'!P110</f>
        <v>0</v>
      </c>
      <c r="W110" s="229">
        <f>'География-11 2021 расклад'!P110</f>
        <v>0</v>
      </c>
    </row>
    <row r="111" spans="1:23" s="1" customFormat="1" ht="15" customHeight="1" x14ac:dyDescent="0.25">
      <c r="A111" s="11">
        <v>28</v>
      </c>
      <c r="B111" s="50">
        <v>61520</v>
      </c>
      <c r="C111" s="230" t="s">
        <v>118</v>
      </c>
      <c r="D111" s="222">
        <f>'География-11 2018 расклад'!L111</f>
        <v>3</v>
      </c>
      <c r="E111" s="223">
        <f>'География-11 2019 расклад'!L111</f>
        <v>5</v>
      </c>
      <c r="F111" s="223">
        <f>'География-11 2020 расклад'!L111</f>
        <v>2</v>
      </c>
      <c r="G111" s="224">
        <f>'География-11 2021 расклад'!L111</f>
        <v>1</v>
      </c>
      <c r="H111" s="222">
        <f>'География-11 2018 расклад'!M111</f>
        <v>0</v>
      </c>
      <c r="I111" s="223">
        <f>'География-11 2019 расклад'!M111</f>
        <v>4</v>
      </c>
      <c r="J111" s="223"/>
      <c r="K111" s="225">
        <f>'География-11 2021 расклад'!M111</f>
        <v>1</v>
      </c>
      <c r="L111" s="226">
        <f>'География-11 2018 расклад'!N111</f>
        <v>0</v>
      </c>
      <c r="M111" s="227">
        <f>'География-11 2019 расклад'!N111</f>
        <v>80</v>
      </c>
      <c r="N111" s="227"/>
      <c r="O111" s="228">
        <f>'География-11 2021 расклад'!N111</f>
        <v>100</v>
      </c>
      <c r="P111" s="222">
        <f>'География-11 2018 расклад'!O111</f>
        <v>0</v>
      </c>
      <c r="Q111" s="223">
        <f>'География-11 2019 расклад'!O111</f>
        <v>0</v>
      </c>
      <c r="R111" s="223">
        <f>'География-11 2020 расклад'!O111</f>
        <v>0</v>
      </c>
      <c r="S111" s="225">
        <f>'География-11 2021 расклад'!O111</f>
        <v>0</v>
      </c>
      <c r="T111" s="226">
        <f>'География-11 2018 расклад'!P111</f>
        <v>0</v>
      </c>
      <c r="U111" s="227">
        <f>'География-11 2019 расклад'!P111</f>
        <v>0</v>
      </c>
      <c r="V111" s="227">
        <f>'География-11 2020 расклад'!P111</f>
        <v>0</v>
      </c>
      <c r="W111" s="229">
        <f>'География-11 2021 расклад'!P111</f>
        <v>0</v>
      </c>
    </row>
    <row r="112" spans="1:23" s="1" customFormat="1" ht="15" customHeight="1" x14ac:dyDescent="0.25">
      <c r="A112" s="15">
        <v>29</v>
      </c>
      <c r="B112" s="50">
        <v>61540</v>
      </c>
      <c r="C112" s="230" t="s">
        <v>119</v>
      </c>
      <c r="D112" s="222" t="s">
        <v>133</v>
      </c>
      <c r="E112" s="223" t="s">
        <v>133</v>
      </c>
      <c r="F112" s="223" t="s">
        <v>133</v>
      </c>
      <c r="G112" s="224">
        <f>'География-11 2021 расклад'!L112</f>
        <v>1</v>
      </c>
      <c r="H112" s="222" t="s">
        <v>133</v>
      </c>
      <c r="I112" s="223" t="s">
        <v>133</v>
      </c>
      <c r="J112" s="223"/>
      <c r="K112" s="225">
        <f>'География-11 2021 расклад'!M112</f>
        <v>1</v>
      </c>
      <c r="L112" s="226" t="s">
        <v>133</v>
      </c>
      <c r="M112" s="227" t="s">
        <v>133</v>
      </c>
      <c r="N112" s="227"/>
      <c r="O112" s="228">
        <f>'География-11 2021 расклад'!N112</f>
        <v>100</v>
      </c>
      <c r="P112" s="222" t="s">
        <v>133</v>
      </c>
      <c r="Q112" s="223" t="s">
        <v>133</v>
      </c>
      <c r="R112" s="223" t="s">
        <v>133</v>
      </c>
      <c r="S112" s="225">
        <f>'География-11 2021 расклад'!O112</f>
        <v>0</v>
      </c>
      <c r="T112" s="226" t="s">
        <v>133</v>
      </c>
      <c r="U112" s="227" t="s">
        <v>133</v>
      </c>
      <c r="V112" s="227" t="s">
        <v>133</v>
      </c>
      <c r="W112" s="229">
        <f>'География-11 2021 расклад'!P112</f>
        <v>0</v>
      </c>
    </row>
    <row r="113" spans="1:23" s="1" customFormat="1" ht="15" customHeight="1" x14ac:dyDescent="0.25">
      <c r="A113" s="15">
        <v>30</v>
      </c>
      <c r="B113" s="50">
        <v>61560</v>
      </c>
      <c r="C113" s="230" t="s">
        <v>121</v>
      </c>
      <c r="D113" s="222" t="s">
        <v>133</v>
      </c>
      <c r="E113" s="223" t="s">
        <v>133</v>
      </c>
      <c r="F113" s="223" t="s">
        <v>133</v>
      </c>
      <c r="G113" s="224">
        <f>'География-11 2021 расклад'!L113</f>
        <v>8</v>
      </c>
      <c r="H113" s="222" t="s">
        <v>133</v>
      </c>
      <c r="I113" s="223" t="s">
        <v>133</v>
      </c>
      <c r="J113" s="223"/>
      <c r="K113" s="225">
        <f>'География-11 2021 расклад'!M113</f>
        <v>0</v>
      </c>
      <c r="L113" s="222" t="s">
        <v>133</v>
      </c>
      <c r="M113" s="223" t="s">
        <v>133</v>
      </c>
      <c r="N113" s="227"/>
      <c r="O113" s="228">
        <f>'География-11 2021 расклад'!N113</f>
        <v>0</v>
      </c>
      <c r="P113" s="222" t="s">
        <v>133</v>
      </c>
      <c r="Q113" s="223" t="s">
        <v>133</v>
      </c>
      <c r="R113" s="223" t="s">
        <v>133</v>
      </c>
      <c r="S113" s="225">
        <f>'География-11 2021 расклад'!O113</f>
        <v>3</v>
      </c>
      <c r="T113" s="222" t="s">
        <v>133</v>
      </c>
      <c r="U113" s="223" t="s">
        <v>133</v>
      </c>
      <c r="V113" s="227" t="s">
        <v>133</v>
      </c>
      <c r="W113" s="229">
        <f>'География-11 2021 расклад'!P113</f>
        <v>37.5</v>
      </c>
    </row>
    <row r="114" spans="1:23" s="1" customFormat="1" ht="15" customHeight="1" thickBot="1" x14ac:dyDescent="0.3">
      <c r="A114" s="12">
        <v>31</v>
      </c>
      <c r="B114" s="50">
        <v>61570</v>
      </c>
      <c r="C114" s="230" t="s">
        <v>123</v>
      </c>
      <c r="D114" s="222" t="s">
        <v>133</v>
      </c>
      <c r="E114" s="223" t="s">
        <v>133</v>
      </c>
      <c r="F114" s="233" t="s">
        <v>133</v>
      </c>
      <c r="G114" s="234" t="s">
        <v>133</v>
      </c>
      <c r="H114" s="232" t="s">
        <v>133</v>
      </c>
      <c r="I114" s="233" t="s">
        <v>133</v>
      </c>
      <c r="J114" s="233"/>
      <c r="K114" s="235" t="s">
        <v>133</v>
      </c>
      <c r="L114" s="222" t="s">
        <v>133</v>
      </c>
      <c r="M114" s="223" t="s">
        <v>133</v>
      </c>
      <c r="N114" s="237"/>
      <c r="O114" s="238" t="s">
        <v>133</v>
      </c>
      <c r="P114" s="222" t="s">
        <v>133</v>
      </c>
      <c r="Q114" s="223" t="s">
        <v>133</v>
      </c>
      <c r="R114" s="233" t="s">
        <v>133</v>
      </c>
      <c r="S114" s="235" t="s">
        <v>133</v>
      </c>
      <c r="T114" s="222" t="s">
        <v>133</v>
      </c>
      <c r="U114" s="223" t="s">
        <v>133</v>
      </c>
      <c r="V114" s="237" t="s">
        <v>133</v>
      </c>
      <c r="W114" s="239" t="s">
        <v>133</v>
      </c>
    </row>
    <row r="115" spans="1:23" s="1" customFormat="1" ht="15" customHeight="1" thickBot="1" x14ac:dyDescent="0.3">
      <c r="A115" s="40"/>
      <c r="B115" s="56"/>
      <c r="C115" s="240" t="s">
        <v>107</v>
      </c>
      <c r="D115" s="194">
        <f>'География-11 2018 расклад'!L115</f>
        <v>5</v>
      </c>
      <c r="E115" s="195">
        <f>'География-11 2019 расклад'!L115</f>
        <v>6</v>
      </c>
      <c r="F115" s="195">
        <f>'География-11 2020 расклад'!L115</f>
        <v>5</v>
      </c>
      <c r="G115" s="196">
        <f>'География-11 2021 расклад'!L115</f>
        <v>9</v>
      </c>
      <c r="H115" s="194">
        <f>'География-11 2018 расклад'!M115</f>
        <v>1.9998999999999998</v>
      </c>
      <c r="I115" s="195">
        <f>'География-11 2019 расклад'!M115</f>
        <v>2</v>
      </c>
      <c r="J115" s="195">
        <f>'География-11 2020 расклад'!M115</f>
        <v>0</v>
      </c>
      <c r="K115" s="197">
        <f>'География-11 2021 расклад'!M115</f>
        <v>3</v>
      </c>
      <c r="L115" s="198">
        <f>'География-11 2018 расклад'!N115</f>
        <v>44.443333333333335</v>
      </c>
      <c r="M115" s="199">
        <f>'География-11 2019 расклад'!N115</f>
        <v>37.5</v>
      </c>
      <c r="N115" s="199">
        <f>'География-11 2020 расклад'!N115</f>
        <v>0</v>
      </c>
      <c r="O115" s="200">
        <f>'География-11 2021 расклад'!N115</f>
        <v>31.25</v>
      </c>
      <c r="P115" s="194">
        <f>'География-11 2018 расклад'!O115</f>
        <v>0.9998999999999999</v>
      </c>
      <c r="Q115" s="195">
        <f>'География-11 2019 расклад'!O115</f>
        <v>0</v>
      </c>
      <c r="R115" s="195">
        <f>'География-11 2020 расклад'!O115</f>
        <v>0</v>
      </c>
      <c r="S115" s="197">
        <f>'География-11 2021 расклад'!O115</f>
        <v>1</v>
      </c>
      <c r="T115" s="198">
        <f>'География-11 2018 расклад'!P115</f>
        <v>11.11</v>
      </c>
      <c r="U115" s="199">
        <f>'География-11 2019 расклад'!P115</f>
        <v>0</v>
      </c>
      <c r="V115" s="199">
        <f>'География-11 2020 расклад'!P115</f>
        <v>0</v>
      </c>
      <c r="W115" s="201">
        <f>'География-11 2021 расклад'!P115</f>
        <v>6.25</v>
      </c>
    </row>
    <row r="116" spans="1:23" s="1" customFormat="1" ht="15" customHeight="1" x14ac:dyDescent="0.25">
      <c r="A116" s="10">
        <v>1</v>
      </c>
      <c r="B116" s="49">
        <v>70020</v>
      </c>
      <c r="C116" s="212" t="s">
        <v>90</v>
      </c>
      <c r="D116" s="213" t="s">
        <v>133</v>
      </c>
      <c r="E116" s="214" t="s">
        <v>133</v>
      </c>
      <c r="F116" s="214" t="s">
        <v>133</v>
      </c>
      <c r="G116" s="215">
        <f>'География-11 2021 расклад'!L116</f>
        <v>2</v>
      </c>
      <c r="H116" s="213" t="s">
        <v>133</v>
      </c>
      <c r="I116" s="214" t="s">
        <v>133</v>
      </c>
      <c r="J116" s="214"/>
      <c r="K116" s="216">
        <f>'География-11 2021 расклад'!M116</f>
        <v>1</v>
      </c>
      <c r="L116" s="217" t="s">
        <v>133</v>
      </c>
      <c r="M116" s="218" t="s">
        <v>133</v>
      </c>
      <c r="N116" s="218"/>
      <c r="O116" s="219">
        <f>'География-11 2021 расклад'!N116</f>
        <v>50</v>
      </c>
      <c r="P116" s="213" t="s">
        <v>133</v>
      </c>
      <c r="Q116" s="214" t="s">
        <v>133</v>
      </c>
      <c r="R116" s="214" t="s">
        <v>133</v>
      </c>
      <c r="S116" s="216">
        <f>'География-11 2021 расклад'!O116</f>
        <v>0</v>
      </c>
      <c r="T116" s="217" t="s">
        <v>133</v>
      </c>
      <c r="U116" s="218" t="s">
        <v>133</v>
      </c>
      <c r="V116" s="218" t="s">
        <v>133</v>
      </c>
      <c r="W116" s="220">
        <f>'География-11 2021 расклад'!P116</f>
        <v>0</v>
      </c>
    </row>
    <row r="117" spans="1:23" s="1" customFormat="1" ht="15" customHeight="1" x14ac:dyDescent="0.25">
      <c r="A117" s="16">
        <v>2</v>
      </c>
      <c r="B117" s="48">
        <v>70110</v>
      </c>
      <c r="C117" s="221" t="s">
        <v>93</v>
      </c>
      <c r="D117" s="222" t="s">
        <v>133</v>
      </c>
      <c r="E117" s="223" t="s">
        <v>133</v>
      </c>
      <c r="F117" s="223" t="s">
        <v>133</v>
      </c>
      <c r="G117" s="224">
        <f>'География-11 2021 расклад'!L117</f>
        <v>4</v>
      </c>
      <c r="H117" s="222" t="s">
        <v>133</v>
      </c>
      <c r="I117" s="223" t="s">
        <v>133</v>
      </c>
      <c r="J117" s="223"/>
      <c r="K117" s="225">
        <f>'География-11 2021 расклад'!M117</f>
        <v>1</v>
      </c>
      <c r="L117" s="226" t="s">
        <v>133</v>
      </c>
      <c r="M117" s="227" t="s">
        <v>133</v>
      </c>
      <c r="N117" s="227"/>
      <c r="O117" s="228">
        <f>'География-11 2021 расклад'!N117</f>
        <v>25</v>
      </c>
      <c r="P117" s="222" t="s">
        <v>133</v>
      </c>
      <c r="Q117" s="223" t="s">
        <v>133</v>
      </c>
      <c r="R117" s="223" t="s">
        <v>133</v>
      </c>
      <c r="S117" s="225">
        <f>'География-11 2021 расклад'!O117</f>
        <v>1</v>
      </c>
      <c r="T117" s="226" t="s">
        <v>133</v>
      </c>
      <c r="U117" s="227" t="s">
        <v>133</v>
      </c>
      <c r="V117" s="227" t="s">
        <v>133</v>
      </c>
      <c r="W117" s="229">
        <f>'География-11 2021 расклад'!P117</f>
        <v>25</v>
      </c>
    </row>
    <row r="118" spans="1:23" s="1" customFormat="1" ht="15" customHeight="1" x14ac:dyDescent="0.25">
      <c r="A118" s="11">
        <v>3</v>
      </c>
      <c r="B118" s="48">
        <v>70021</v>
      </c>
      <c r="C118" s="221" t="s">
        <v>91</v>
      </c>
      <c r="D118" s="222" t="s">
        <v>133</v>
      </c>
      <c r="E118" s="223" t="s">
        <v>133</v>
      </c>
      <c r="F118" s="223">
        <f>'География-11 2020 расклад'!L118</f>
        <v>2</v>
      </c>
      <c r="G118" s="224">
        <f>'География-11 2021 расклад'!L118</f>
        <v>2</v>
      </c>
      <c r="H118" s="222" t="s">
        <v>133</v>
      </c>
      <c r="I118" s="223" t="s">
        <v>133</v>
      </c>
      <c r="J118" s="223"/>
      <c r="K118" s="225">
        <f>'География-11 2021 расклад'!M118</f>
        <v>1</v>
      </c>
      <c r="L118" s="226" t="s">
        <v>133</v>
      </c>
      <c r="M118" s="227" t="s">
        <v>133</v>
      </c>
      <c r="N118" s="227"/>
      <c r="O118" s="228">
        <f>'География-11 2021 расклад'!N118</f>
        <v>50</v>
      </c>
      <c r="P118" s="222" t="s">
        <v>133</v>
      </c>
      <c r="Q118" s="223" t="s">
        <v>133</v>
      </c>
      <c r="R118" s="223">
        <f>'География-11 2020 расклад'!O118</f>
        <v>0</v>
      </c>
      <c r="S118" s="225">
        <f>'География-11 2021 расклад'!O118</f>
        <v>0</v>
      </c>
      <c r="T118" s="226" t="s">
        <v>133</v>
      </c>
      <c r="U118" s="227" t="s">
        <v>133</v>
      </c>
      <c r="V118" s="227">
        <f>'География-11 2020 расклад'!P118</f>
        <v>0</v>
      </c>
      <c r="W118" s="229">
        <f>'География-11 2021 расклад'!P118</f>
        <v>0</v>
      </c>
    </row>
    <row r="119" spans="1:23" s="1" customFormat="1" ht="15" customHeight="1" x14ac:dyDescent="0.25">
      <c r="A119" s="11">
        <v>4</v>
      </c>
      <c r="B119" s="48">
        <v>70040</v>
      </c>
      <c r="C119" s="221" t="s">
        <v>92</v>
      </c>
      <c r="D119" s="222" t="s">
        <v>133</v>
      </c>
      <c r="E119" s="223">
        <f>'География-11 2019 расклад'!L119</f>
        <v>1</v>
      </c>
      <c r="F119" s="223" t="s">
        <v>133</v>
      </c>
      <c r="G119" s="224" t="s">
        <v>133</v>
      </c>
      <c r="H119" s="222" t="s">
        <v>133</v>
      </c>
      <c r="I119" s="223">
        <f>'География-11 2019 расклад'!M119</f>
        <v>1</v>
      </c>
      <c r="J119" s="223"/>
      <c r="K119" s="225" t="s">
        <v>133</v>
      </c>
      <c r="L119" s="226" t="s">
        <v>133</v>
      </c>
      <c r="M119" s="227">
        <f>'География-11 2019 расклад'!N119</f>
        <v>100</v>
      </c>
      <c r="N119" s="227"/>
      <c r="O119" s="228" t="s">
        <v>133</v>
      </c>
      <c r="P119" s="222" t="s">
        <v>133</v>
      </c>
      <c r="Q119" s="223">
        <f>'География-11 2019 расклад'!O119</f>
        <v>0</v>
      </c>
      <c r="R119" s="223" t="s">
        <v>133</v>
      </c>
      <c r="S119" s="225" t="s">
        <v>133</v>
      </c>
      <c r="T119" s="226" t="s">
        <v>133</v>
      </c>
      <c r="U119" s="227">
        <f>'География-11 2019 расклад'!P119</f>
        <v>0</v>
      </c>
      <c r="V119" s="227" t="s">
        <v>133</v>
      </c>
      <c r="W119" s="229" t="s">
        <v>133</v>
      </c>
    </row>
    <row r="120" spans="1:23" s="1" customFormat="1" ht="15" customHeight="1" x14ac:dyDescent="0.25">
      <c r="A120" s="11">
        <v>5</v>
      </c>
      <c r="B120" s="48">
        <v>70100</v>
      </c>
      <c r="C120" s="221" t="s">
        <v>108</v>
      </c>
      <c r="D120" s="222">
        <f>'География-11 2018 расклад'!L120</f>
        <v>1</v>
      </c>
      <c r="E120" s="223">
        <f>'География-11 2019 расклад'!L120</f>
        <v>2</v>
      </c>
      <c r="F120" s="223">
        <f>'География-11 2020 расклад'!L120</f>
        <v>2</v>
      </c>
      <c r="G120" s="224" t="s">
        <v>133</v>
      </c>
      <c r="H120" s="222">
        <f>'География-11 2018 расклад'!M120</f>
        <v>1</v>
      </c>
      <c r="I120" s="223">
        <f>'География-11 2019 расклад'!M120</f>
        <v>0</v>
      </c>
      <c r="J120" s="223"/>
      <c r="K120" s="225" t="s">
        <v>133</v>
      </c>
      <c r="L120" s="226">
        <f>'География-11 2018 расклад'!N120</f>
        <v>100</v>
      </c>
      <c r="M120" s="227">
        <f>'География-11 2019 расклад'!N120</f>
        <v>0</v>
      </c>
      <c r="N120" s="227"/>
      <c r="O120" s="228" t="s">
        <v>133</v>
      </c>
      <c r="P120" s="222">
        <f>'География-11 2018 расклад'!O120</f>
        <v>0</v>
      </c>
      <c r="Q120" s="223">
        <f>'География-11 2019 расклад'!O120</f>
        <v>0</v>
      </c>
      <c r="R120" s="223">
        <f>'География-11 2020 расклад'!O120</f>
        <v>0</v>
      </c>
      <c r="S120" s="225" t="s">
        <v>133</v>
      </c>
      <c r="T120" s="226">
        <f>'География-11 2018 расклад'!P120</f>
        <v>0</v>
      </c>
      <c r="U120" s="227">
        <f>'География-11 2019 расклад'!P120</f>
        <v>0</v>
      </c>
      <c r="V120" s="227">
        <f>'География-11 2020 расклад'!P120</f>
        <v>0</v>
      </c>
      <c r="W120" s="229" t="s">
        <v>133</v>
      </c>
    </row>
    <row r="121" spans="1:23" s="1" customFormat="1" ht="15" customHeight="1" x14ac:dyDescent="0.25">
      <c r="A121" s="11">
        <v>6</v>
      </c>
      <c r="B121" s="48">
        <v>70270</v>
      </c>
      <c r="C121" s="221" t="s">
        <v>94</v>
      </c>
      <c r="D121" s="222">
        <f>'География-11 2018 расклад'!L121</f>
        <v>3</v>
      </c>
      <c r="E121" s="223">
        <f>'География-11 2019 расклад'!L121</f>
        <v>1</v>
      </c>
      <c r="F121" s="223" t="s">
        <v>133</v>
      </c>
      <c r="G121" s="224" t="s">
        <v>133</v>
      </c>
      <c r="H121" s="222">
        <f>'География-11 2018 расклад'!M121</f>
        <v>0.9998999999999999</v>
      </c>
      <c r="I121" s="223">
        <f>'География-11 2019 расклад'!M121</f>
        <v>0</v>
      </c>
      <c r="J121" s="223"/>
      <c r="K121" s="225" t="s">
        <v>133</v>
      </c>
      <c r="L121" s="226">
        <f>'География-11 2018 расклад'!N121</f>
        <v>33.33</v>
      </c>
      <c r="M121" s="227">
        <f>'География-11 2019 расклад'!N121</f>
        <v>0</v>
      </c>
      <c r="N121" s="227"/>
      <c r="O121" s="228" t="s">
        <v>133</v>
      </c>
      <c r="P121" s="222">
        <f>'География-11 2018 расклад'!O121</f>
        <v>0.9998999999999999</v>
      </c>
      <c r="Q121" s="223">
        <f>'География-11 2019 расклад'!O121</f>
        <v>0</v>
      </c>
      <c r="R121" s="223" t="s">
        <v>133</v>
      </c>
      <c r="S121" s="225" t="s">
        <v>133</v>
      </c>
      <c r="T121" s="226">
        <f>'География-11 2018 расклад'!P121</f>
        <v>33.33</v>
      </c>
      <c r="U121" s="227">
        <f>'География-11 2019 расклад'!P121</f>
        <v>0</v>
      </c>
      <c r="V121" s="227" t="s">
        <v>133</v>
      </c>
      <c r="W121" s="229" t="s">
        <v>133</v>
      </c>
    </row>
    <row r="122" spans="1:23" s="1" customFormat="1" ht="15" customHeight="1" x14ac:dyDescent="0.25">
      <c r="A122" s="11">
        <v>7</v>
      </c>
      <c r="B122" s="48">
        <v>70510</v>
      </c>
      <c r="C122" s="221" t="s">
        <v>95</v>
      </c>
      <c r="D122" s="222" t="s">
        <v>133</v>
      </c>
      <c r="E122" s="223" t="s">
        <v>133</v>
      </c>
      <c r="F122" s="223" t="s">
        <v>133</v>
      </c>
      <c r="G122" s="224" t="s">
        <v>133</v>
      </c>
      <c r="H122" s="222" t="s">
        <v>133</v>
      </c>
      <c r="I122" s="223" t="s">
        <v>133</v>
      </c>
      <c r="J122" s="223"/>
      <c r="K122" s="225" t="s">
        <v>133</v>
      </c>
      <c r="L122" s="226" t="s">
        <v>133</v>
      </c>
      <c r="M122" s="227" t="s">
        <v>133</v>
      </c>
      <c r="N122" s="227"/>
      <c r="O122" s="228" t="s">
        <v>133</v>
      </c>
      <c r="P122" s="222" t="s">
        <v>133</v>
      </c>
      <c r="Q122" s="223" t="s">
        <v>133</v>
      </c>
      <c r="R122" s="223" t="s">
        <v>133</v>
      </c>
      <c r="S122" s="225" t="s">
        <v>133</v>
      </c>
      <c r="T122" s="226" t="s">
        <v>133</v>
      </c>
      <c r="U122" s="227" t="s">
        <v>133</v>
      </c>
      <c r="V122" s="227" t="s">
        <v>133</v>
      </c>
      <c r="W122" s="229" t="s">
        <v>133</v>
      </c>
    </row>
    <row r="123" spans="1:23" s="1" customFormat="1" ht="15" customHeight="1" x14ac:dyDescent="0.25">
      <c r="A123" s="15">
        <v>8</v>
      </c>
      <c r="B123" s="50">
        <v>10880</v>
      </c>
      <c r="C123" s="230" t="s">
        <v>120</v>
      </c>
      <c r="D123" s="222">
        <f>'География-11 2018 расклад'!L123</f>
        <v>1</v>
      </c>
      <c r="E123" s="223">
        <f>'География-11 2019 расклад'!L123</f>
        <v>2</v>
      </c>
      <c r="F123" s="223" t="s">
        <v>133</v>
      </c>
      <c r="G123" s="224" t="s">
        <v>133</v>
      </c>
      <c r="H123" s="222">
        <f>'География-11 2018 расклад'!M123</f>
        <v>0</v>
      </c>
      <c r="I123" s="223">
        <f>'География-11 2019 расклад'!M123</f>
        <v>1</v>
      </c>
      <c r="J123" s="223"/>
      <c r="K123" s="225" t="s">
        <v>133</v>
      </c>
      <c r="L123" s="226">
        <f>'География-11 2018 расклад'!N123</f>
        <v>0</v>
      </c>
      <c r="M123" s="227">
        <f>'География-11 2019 расклад'!N123</f>
        <v>50</v>
      </c>
      <c r="N123" s="227"/>
      <c r="O123" s="228" t="s">
        <v>133</v>
      </c>
      <c r="P123" s="222">
        <f>'География-11 2018 расклад'!O123</f>
        <v>0</v>
      </c>
      <c r="Q123" s="223">
        <f>'География-11 2019 расклад'!O123</f>
        <v>0</v>
      </c>
      <c r="R123" s="223" t="s">
        <v>133</v>
      </c>
      <c r="S123" s="225" t="s">
        <v>133</v>
      </c>
      <c r="T123" s="226">
        <f>'География-11 2018 расклад'!P123</f>
        <v>0</v>
      </c>
      <c r="U123" s="227">
        <f>'География-11 2019 расклад'!P123</f>
        <v>0</v>
      </c>
      <c r="V123" s="227" t="s">
        <v>133</v>
      </c>
      <c r="W123" s="229" t="s">
        <v>133</v>
      </c>
    </row>
    <row r="124" spans="1:23" s="1" customFormat="1" ht="15" customHeight="1" thickBot="1" x14ac:dyDescent="0.3">
      <c r="A124" s="12">
        <v>9</v>
      </c>
      <c r="B124" s="52">
        <v>10890</v>
      </c>
      <c r="C124" s="231" t="s">
        <v>122</v>
      </c>
      <c r="D124" s="242" t="s">
        <v>133</v>
      </c>
      <c r="E124" s="243" t="s">
        <v>133</v>
      </c>
      <c r="F124" s="243" t="s">
        <v>133</v>
      </c>
      <c r="G124" s="244">
        <f>'География-11 2021 расклад'!L124</f>
        <v>1</v>
      </c>
      <c r="H124" s="242" t="s">
        <v>133</v>
      </c>
      <c r="I124" s="243" t="s">
        <v>133</v>
      </c>
      <c r="J124" s="243"/>
      <c r="K124" s="245">
        <f>'География-11 2021 расклад'!M124</f>
        <v>0</v>
      </c>
      <c r="L124" s="246" t="s">
        <v>133</v>
      </c>
      <c r="M124" s="247" t="s">
        <v>133</v>
      </c>
      <c r="N124" s="247"/>
      <c r="O124" s="248">
        <f>'География-11 2021 расклад'!N124</f>
        <v>0</v>
      </c>
      <c r="P124" s="242" t="s">
        <v>133</v>
      </c>
      <c r="Q124" s="243" t="s">
        <v>133</v>
      </c>
      <c r="R124" s="243" t="s">
        <v>133</v>
      </c>
      <c r="S124" s="245">
        <f>'География-11 2021 расклад'!O124</f>
        <v>0</v>
      </c>
      <c r="T124" s="246" t="s">
        <v>133</v>
      </c>
      <c r="U124" s="247" t="s">
        <v>133</v>
      </c>
      <c r="V124" s="247" t="s">
        <v>133</v>
      </c>
      <c r="W124" s="249">
        <f>'География-11 2021 расклад'!P124</f>
        <v>0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L7:O124">
    <cfRule type="containsBlanks" dxfId="71" priority="1">
      <formula>LEN(TRIM(L7))=0</formula>
    </cfRule>
    <cfRule type="cellIs" dxfId="70" priority="16" operator="lessThan">
      <formula>50</formula>
    </cfRule>
    <cfRule type="cellIs" dxfId="69" priority="17" operator="between">
      <formula>50.004</formula>
      <formula>50</formula>
    </cfRule>
    <cfRule type="cellIs" dxfId="68" priority="18" operator="between">
      <formula>50</formula>
      <formula>90</formula>
    </cfRule>
    <cfRule type="cellIs" dxfId="67" priority="19" operator="between">
      <formula>90</formula>
      <formula>100</formula>
    </cfRule>
  </conditionalFormatting>
  <conditionalFormatting sqref="P7:W124">
    <cfRule type="cellIs" dxfId="66" priority="3" operator="equal">
      <formula>"-"</formula>
    </cfRule>
    <cfRule type="cellIs" dxfId="65" priority="4" operator="equal">
      <formula>0</formula>
    </cfRule>
    <cfRule type="cellIs" dxfId="64" priority="5" operator="between">
      <formula>0.01</formula>
      <formula>9.99</formula>
    </cfRule>
    <cfRule type="cellIs" dxfId="63" priority="6" operator="greaterThanOrEqual">
      <formula>9.99</formula>
    </cfRule>
  </conditionalFormatting>
  <conditionalFormatting sqref="N7:N124">
    <cfRule type="cellIs" dxfId="62" priority="2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51" customWidth="1"/>
    <col min="2" max="2" width="9.7109375" style="251" customWidth="1"/>
    <col min="3" max="3" width="31.7109375" style="251" customWidth="1"/>
    <col min="4" max="4" width="8.7109375" style="251" customWidth="1"/>
    <col min="5" max="9" width="7.7109375" style="251" customWidth="1"/>
    <col min="10" max="10" width="8.7109375" style="253" customWidth="1"/>
    <col min="11" max="11" width="7.85546875" style="251" customWidth="1"/>
    <col min="12" max="16" width="10.7109375" style="251" customWidth="1"/>
    <col min="17" max="17" width="9.28515625" style="251" customWidth="1"/>
    <col min="18" max="16384" width="9.140625" style="251"/>
  </cols>
  <sheetData>
    <row r="1" spans="1:17" ht="18" customHeight="1" x14ac:dyDescent="0.25">
      <c r="L1" s="346"/>
      <c r="M1" s="419" t="s">
        <v>134</v>
      </c>
    </row>
    <row r="2" spans="1:17" ht="18" customHeight="1" x14ac:dyDescent="0.25">
      <c r="A2" s="255"/>
      <c r="B2" s="255"/>
      <c r="C2" s="428" t="s">
        <v>144</v>
      </c>
      <c r="D2" s="428"/>
      <c r="E2" s="310"/>
      <c r="F2" s="310"/>
      <c r="G2" s="310"/>
      <c r="H2" s="310"/>
      <c r="I2" s="310"/>
      <c r="J2" s="276">
        <v>2018</v>
      </c>
      <c r="K2" s="255"/>
      <c r="L2" s="277"/>
      <c r="M2" s="419" t="s">
        <v>135</v>
      </c>
    </row>
    <row r="3" spans="1:17" ht="18" customHeight="1" thickBot="1" x14ac:dyDescent="0.3">
      <c r="A3" s="255"/>
      <c r="B3" s="255"/>
      <c r="C3" s="255"/>
      <c r="D3" s="255"/>
      <c r="E3" s="255"/>
      <c r="F3" s="255"/>
      <c r="G3" s="255"/>
      <c r="H3" s="255"/>
      <c r="I3" s="255"/>
      <c r="J3" s="256"/>
      <c r="K3" s="255"/>
      <c r="L3" s="250"/>
      <c r="M3" s="419" t="s">
        <v>136</v>
      </c>
    </row>
    <row r="4" spans="1:17" ht="18" customHeight="1" thickBot="1" x14ac:dyDescent="0.3">
      <c r="A4" s="431" t="s">
        <v>0</v>
      </c>
      <c r="B4" s="433" t="s">
        <v>1</v>
      </c>
      <c r="C4" s="433" t="s">
        <v>2</v>
      </c>
      <c r="D4" s="438" t="s">
        <v>3</v>
      </c>
      <c r="E4" s="440" t="s">
        <v>130</v>
      </c>
      <c r="F4" s="441"/>
      <c r="G4" s="441"/>
      <c r="H4" s="441"/>
      <c r="I4" s="442"/>
      <c r="J4" s="435" t="s">
        <v>99</v>
      </c>
      <c r="K4" s="255"/>
      <c r="L4" s="268"/>
      <c r="M4" s="419" t="s">
        <v>137</v>
      </c>
    </row>
    <row r="5" spans="1:17" ht="43.5" customHeight="1" thickBot="1" x14ac:dyDescent="0.3">
      <c r="A5" s="432"/>
      <c r="B5" s="434"/>
      <c r="C5" s="434"/>
      <c r="D5" s="439"/>
      <c r="E5" s="376" t="s">
        <v>126</v>
      </c>
      <c r="F5" s="254" t="s">
        <v>142</v>
      </c>
      <c r="G5" s="254" t="s">
        <v>141</v>
      </c>
      <c r="H5" s="254" t="s">
        <v>127</v>
      </c>
      <c r="I5" s="254">
        <v>100</v>
      </c>
      <c r="J5" s="436"/>
      <c r="K5" s="255"/>
      <c r="L5" s="317" t="s">
        <v>125</v>
      </c>
      <c r="M5" s="318" t="s">
        <v>138</v>
      </c>
      <c r="N5" s="318" t="s">
        <v>139</v>
      </c>
      <c r="O5" s="318" t="s">
        <v>128</v>
      </c>
      <c r="P5" s="318" t="s">
        <v>129</v>
      </c>
    </row>
    <row r="6" spans="1:17" ht="15" customHeight="1" thickBot="1" x14ac:dyDescent="0.3">
      <c r="A6" s="278"/>
      <c r="B6" s="279"/>
      <c r="C6" s="279" t="s">
        <v>100</v>
      </c>
      <c r="D6" s="280">
        <f>D7+D8+D17+D30+D48+D68+D83+D115</f>
        <v>88</v>
      </c>
      <c r="E6" s="409">
        <v>4.4400000000000004</v>
      </c>
      <c r="F6" s="409">
        <v>80</v>
      </c>
      <c r="G6" s="409">
        <v>6.67</v>
      </c>
      <c r="H6" s="409">
        <v>7.78</v>
      </c>
      <c r="I6" s="409">
        <v>1.1100000000000001</v>
      </c>
      <c r="J6" s="395">
        <v>56.19</v>
      </c>
      <c r="K6" s="271"/>
      <c r="L6" s="341">
        <f>D6</f>
        <v>88</v>
      </c>
      <c r="M6" s="342">
        <f>M7+M8+M17+M30+M48+M68+M83+M115</f>
        <v>13.9999</v>
      </c>
      <c r="N6" s="343">
        <f>G6+H6+I6</f>
        <v>15.559999999999999</v>
      </c>
      <c r="O6" s="342">
        <f>O7+O8+O17+O30+O48+O68+O83+O115</f>
        <v>2.9997999999999996</v>
      </c>
      <c r="P6" s="344">
        <f>E6</f>
        <v>4.4400000000000004</v>
      </c>
      <c r="Q6" s="305"/>
    </row>
    <row r="7" spans="1:17" ht="15" customHeight="1" thickBot="1" x14ac:dyDescent="0.3">
      <c r="A7" s="365">
        <v>1</v>
      </c>
      <c r="B7" s="363">
        <v>50050</v>
      </c>
      <c r="C7" s="366" t="s">
        <v>55</v>
      </c>
      <c r="D7" s="377"/>
      <c r="E7" s="354"/>
      <c r="F7" s="354"/>
      <c r="G7" s="354"/>
      <c r="H7" s="354"/>
      <c r="I7" s="354"/>
      <c r="J7" s="362"/>
      <c r="K7" s="309"/>
      <c r="L7" s="319"/>
      <c r="M7" s="320"/>
      <c r="N7" s="321"/>
      <c r="O7" s="320"/>
      <c r="P7" s="322"/>
      <c r="Q7" s="307"/>
    </row>
    <row r="8" spans="1:17" ht="15" customHeight="1" thickBot="1" x14ac:dyDescent="0.3">
      <c r="A8" s="281"/>
      <c r="B8" s="275"/>
      <c r="C8" s="282" t="s">
        <v>101</v>
      </c>
      <c r="D8" s="282">
        <f>SUM(D9:D16)</f>
        <v>13</v>
      </c>
      <c r="E8" s="314">
        <v>0</v>
      </c>
      <c r="F8" s="314">
        <v>83.333333333333329</v>
      </c>
      <c r="G8" s="314">
        <v>16.666666666666668</v>
      </c>
      <c r="H8" s="314">
        <v>0</v>
      </c>
      <c r="I8" s="314">
        <v>0</v>
      </c>
      <c r="J8" s="289">
        <f>AVERAGE(J9:J16)</f>
        <v>54.166666666666664</v>
      </c>
      <c r="K8" s="271"/>
      <c r="L8" s="341">
        <f>D8</f>
        <v>13</v>
      </c>
      <c r="M8" s="342">
        <f>SUM(M9:M16)</f>
        <v>1</v>
      </c>
      <c r="N8" s="343">
        <f t="shared" ref="N8:N11" si="0">G8+H8+I8</f>
        <v>16.666666666666668</v>
      </c>
      <c r="O8" s="342">
        <f>SUM(O9:O16)</f>
        <v>0</v>
      </c>
      <c r="P8" s="344">
        <f>E8</f>
        <v>0</v>
      </c>
      <c r="Q8" s="312"/>
    </row>
    <row r="9" spans="1:17" s="252" customFormat="1" ht="15" customHeight="1" x14ac:dyDescent="0.25">
      <c r="A9" s="262">
        <v>1</v>
      </c>
      <c r="B9" s="295">
        <v>10002</v>
      </c>
      <c r="C9" s="269" t="s">
        <v>5</v>
      </c>
      <c r="D9" s="418">
        <v>4</v>
      </c>
      <c r="E9" s="405"/>
      <c r="F9" s="405">
        <v>100</v>
      </c>
      <c r="G9" s="405"/>
      <c r="H9" s="405"/>
      <c r="I9" s="405"/>
      <c r="J9" s="387">
        <v>50</v>
      </c>
      <c r="K9" s="271"/>
      <c r="L9" s="327">
        <f>D9</f>
        <v>4</v>
      </c>
      <c r="M9" s="328">
        <f t="shared" ref="M9:M71" si="1">N9*L9/100</f>
        <v>0</v>
      </c>
      <c r="N9" s="329">
        <f t="shared" si="0"/>
        <v>0</v>
      </c>
      <c r="O9" s="328">
        <f t="shared" ref="O9:O71" si="2">P9*L9/100</f>
        <v>0</v>
      </c>
      <c r="P9" s="330">
        <f>E9</f>
        <v>0</v>
      </c>
      <c r="Q9" s="308"/>
    </row>
    <row r="10" spans="1:17" s="252" customFormat="1" ht="15" customHeight="1" x14ac:dyDescent="0.25">
      <c r="A10" s="262">
        <v>2</v>
      </c>
      <c r="B10" s="295">
        <v>10090</v>
      </c>
      <c r="C10" s="269" t="s">
        <v>7</v>
      </c>
      <c r="D10" s="416">
        <v>1</v>
      </c>
      <c r="E10" s="405"/>
      <c r="F10" s="405">
        <v>100</v>
      </c>
      <c r="G10" s="405"/>
      <c r="H10" s="405"/>
      <c r="I10" s="405"/>
      <c r="J10" s="387">
        <v>47</v>
      </c>
      <c r="K10" s="271"/>
      <c r="L10" s="327">
        <f>D10</f>
        <v>1</v>
      </c>
      <c r="M10" s="328">
        <f t="shared" si="1"/>
        <v>0</v>
      </c>
      <c r="N10" s="329">
        <f t="shared" si="0"/>
        <v>0</v>
      </c>
      <c r="O10" s="328">
        <f t="shared" si="2"/>
        <v>0</v>
      </c>
      <c r="P10" s="330">
        <f>E10</f>
        <v>0</v>
      </c>
      <c r="Q10" s="308"/>
    </row>
    <row r="11" spans="1:17" s="252" customFormat="1" ht="15" customHeight="1" x14ac:dyDescent="0.25">
      <c r="A11" s="262">
        <v>3</v>
      </c>
      <c r="B11" s="297">
        <v>10004</v>
      </c>
      <c r="C11" s="272" t="s">
        <v>6</v>
      </c>
      <c r="D11" s="416">
        <v>1</v>
      </c>
      <c r="E11" s="373"/>
      <c r="F11" s="373"/>
      <c r="G11" s="373">
        <v>100</v>
      </c>
      <c r="H11" s="373"/>
      <c r="I11" s="412"/>
      <c r="J11" s="390">
        <v>69</v>
      </c>
      <c r="K11" s="271"/>
      <c r="L11" s="327">
        <f>D11</f>
        <v>1</v>
      </c>
      <c r="M11" s="328">
        <f t="shared" si="1"/>
        <v>1</v>
      </c>
      <c r="N11" s="329">
        <f t="shared" si="0"/>
        <v>100</v>
      </c>
      <c r="O11" s="328">
        <f t="shared" si="2"/>
        <v>0</v>
      </c>
      <c r="P11" s="330">
        <f>E11</f>
        <v>0</v>
      </c>
      <c r="Q11" s="308"/>
    </row>
    <row r="12" spans="1:17" s="252" customFormat="1" ht="14.25" customHeight="1" x14ac:dyDescent="0.25">
      <c r="A12" s="262">
        <v>4</v>
      </c>
      <c r="B12" s="295">
        <v>10001</v>
      </c>
      <c r="C12" s="269" t="s">
        <v>4</v>
      </c>
      <c r="D12" s="375"/>
      <c r="E12" s="373"/>
      <c r="F12" s="373"/>
      <c r="G12" s="373"/>
      <c r="H12" s="373"/>
      <c r="I12" s="369"/>
      <c r="J12" s="291"/>
      <c r="K12" s="271"/>
      <c r="L12" s="327"/>
      <c r="M12" s="328"/>
      <c r="N12" s="329"/>
      <c r="O12" s="328"/>
      <c r="P12" s="330"/>
      <c r="Q12" s="308"/>
    </row>
    <row r="13" spans="1:17" s="252" customFormat="1" ht="15" customHeight="1" x14ac:dyDescent="0.25">
      <c r="A13" s="262">
        <v>5</v>
      </c>
      <c r="B13" s="295">
        <v>10120</v>
      </c>
      <c r="C13" s="269" t="s">
        <v>8</v>
      </c>
      <c r="D13" s="418">
        <v>3</v>
      </c>
      <c r="E13" s="373"/>
      <c r="F13" s="373">
        <v>100</v>
      </c>
      <c r="G13" s="373"/>
      <c r="H13" s="373"/>
      <c r="I13" s="373"/>
      <c r="J13" s="387">
        <v>54</v>
      </c>
      <c r="K13" s="271"/>
      <c r="L13" s="327">
        <f>D13</f>
        <v>3</v>
      </c>
      <c r="M13" s="328">
        <f t="shared" si="1"/>
        <v>0</v>
      </c>
      <c r="N13" s="329">
        <f t="shared" ref="N13:N14" si="3">G13+H13+I13</f>
        <v>0</v>
      </c>
      <c r="O13" s="328">
        <f t="shared" si="2"/>
        <v>0</v>
      </c>
      <c r="P13" s="330">
        <f>E13</f>
        <v>0</v>
      </c>
      <c r="Q13" s="308"/>
    </row>
    <row r="14" spans="1:17" s="252" customFormat="1" ht="15" customHeight="1" x14ac:dyDescent="0.25">
      <c r="A14" s="262">
        <v>6</v>
      </c>
      <c r="B14" s="295">
        <v>10190</v>
      </c>
      <c r="C14" s="269" t="s">
        <v>9</v>
      </c>
      <c r="D14" s="416">
        <v>1</v>
      </c>
      <c r="E14" s="405"/>
      <c r="F14" s="405">
        <v>100</v>
      </c>
      <c r="G14" s="405"/>
      <c r="H14" s="405"/>
      <c r="I14" s="405"/>
      <c r="J14" s="387">
        <v>53</v>
      </c>
      <c r="K14" s="271"/>
      <c r="L14" s="327">
        <f>D14</f>
        <v>1</v>
      </c>
      <c r="M14" s="328">
        <f t="shared" si="1"/>
        <v>0</v>
      </c>
      <c r="N14" s="329">
        <f t="shared" si="3"/>
        <v>0</v>
      </c>
      <c r="O14" s="328">
        <f t="shared" si="2"/>
        <v>0</v>
      </c>
      <c r="P14" s="330">
        <f>E14</f>
        <v>0</v>
      </c>
      <c r="Q14" s="311"/>
    </row>
    <row r="15" spans="1:17" s="252" customFormat="1" ht="15" customHeight="1" x14ac:dyDescent="0.25">
      <c r="A15" s="262">
        <v>7</v>
      </c>
      <c r="B15" s="295">
        <v>10320</v>
      </c>
      <c r="C15" s="269" t="s">
        <v>10</v>
      </c>
      <c r="D15" s="375"/>
      <c r="E15" s="373"/>
      <c r="F15" s="373"/>
      <c r="G15" s="373"/>
      <c r="H15" s="373"/>
      <c r="I15" s="369"/>
      <c r="J15" s="291"/>
      <c r="K15" s="271"/>
      <c r="L15" s="327"/>
      <c r="M15" s="328"/>
      <c r="N15" s="329"/>
      <c r="O15" s="328"/>
      <c r="P15" s="330"/>
      <c r="Q15" s="308"/>
    </row>
    <row r="16" spans="1:17" s="252" customFormat="1" ht="15" customHeight="1" thickBot="1" x14ac:dyDescent="0.3">
      <c r="A16" s="263">
        <v>8</v>
      </c>
      <c r="B16" s="299">
        <v>10860</v>
      </c>
      <c r="C16" s="270" t="s">
        <v>112</v>
      </c>
      <c r="D16" s="416">
        <v>3</v>
      </c>
      <c r="E16" s="373"/>
      <c r="F16" s="373">
        <v>100</v>
      </c>
      <c r="G16" s="373"/>
      <c r="H16" s="373"/>
      <c r="I16" s="373"/>
      <c r="J16" s="389">
        <v>52</v>
      </c>
      <c r="K16" s="271"/>
      <c r="L16" s="331">
        <f>D16</f>
        <v>3</v>
      </c>
      <c r="M16" s="332">
        <f t="shared" si="1"/>
        <v>0</v>
      </c>
      <c r="N16" s="333">
        <f t="shared" ref="N16:N19" si="4">G16+H16+I16</f>
        <v>0</v>
      </c>
      <c r="O16" s="332">
        <f t="shared" si="2"/>
        <v>0</v>
      </c>
      <c r="P16" s="334">
        <f>E16</f>
        <v>0</v>
      </c>
      <c r="Q16" s="308"/>
    </row>
    <row r="17" spans="1:17" s="252" customFormat="1" ht="15" customHeight="1" thickBot="1" x14ac:dyDescent="0.3">
      <c r="A17" s="283"/>
      <c r="B17" s="298"/>
      <c r="C17" s="285" t="s">
        <v>102</v>
      </c>
      <c r="D17" s="380">
        <f>SUM(D18:D29)</f>
        <v>5</v>
      </c>
      <c r="E17" s="286">
        <v>20</v>
      </c>
      <c r="F17" s="286">
        <v>80</v>
      </c>
      <c r="G17" s="286">
        <v>0</v>
      </c>
      <c r="H17" s="286">
        <v>0</v>
      </c>
      <c r="I17" s="286">
        <v>0</v>
      </c>
      <c r="J17" s="287">
        <f>AVERAGE(J18:J29)</f>
        <v>54.4</v>
      </c>
      <c r="K17" s="271"/>
      <c r="L17" s="341">
        <f>D17</f>
        <v>5</v>
      </c>
      <c r="M17" s="342">
        <f>SUM(M18:M29)</f>
        <v>0</v>
      </c>
      <c r="N17" s="343">
        <f t="shared" si="4"/>
        <v>0</v>
      </c>
      <c r="O17" s="342">
        <f>SUM(O18:O29)</f>
        <v>1</v>
      </c>
      <c r="P17" s="344">
        <f>E17</f>
        <v>20</v>
      </c>
      <c r="Q17" s="308"/>
    </row>
    <row r="18" spans="1:17" s="252" customFormat="1" ht="15" customHeight="1" x14ac:dyDescent="0.25">
      <c r="A18" s="261">
        <v>1</v>
      </c>
      <c r="B18" s="296">
        <v>20040</v>
      </c>
      <c r="C18" s="264" t="s">
        <v>11</v>
      </c>
      <c r="D18" s="416">
        <v>1</v>
      </c>
      <c r="E18" s="405"/>
      <c r="F18" s="405">
        <v>100</v>
      </c>
      <c r="G18" s="405"/>
      <c r="H18" s="405"/>
      <c r="I18" s="405"/>
      <c r="J18" s="386">
        <v>61</v>
      </c>
      <c r="K18" s="271"/>
      <c r="L18" s="323">
        <f>D18</f>
        <v>1</v>
      </c>
      <c r="M18" s="324">
        <f t="shared" ref="M18:M19" si="5">N18*L18/100</f>
        <v>0</v>
      </c>
      <c r="N18" s="325">
        <f t="shared" si="4"/>
        <v>0</v>
      </c>
      <c r="O18" s="324">
        <f t="shared" ref="O18:O19" si="6">P18*L18/100</f>
        <v>0</v>
      </c>
      <c r="P18" s="326">
        <f>E18</f>
        <v>0</v>
      </c>
      <c r="Q18" s="308"/>
    </row>
    <row r="19" spans="1:17" s="252" customFormat="1" ht="15" customHeight="1" x14ac:dyDescent="0.25">
      <c r="A19" s="267">
        <v>2</v>
      </c>
      <c r="B19" s="295">
        <v>20061</v>
      </c>
      <c r="C19" s="269" t="s">
        <v>13</v>
      </c>
      <c r="D19" s="418">
        <v>1</v>
      </c>
      <c r="E19" s="405"/>
      <c r="F19" s="405">
        <v>100</v>
      </c>
      <c r="G19" s="405"/>
      <c r="H19" s="405"/>
      <c r="I19" s="405"/>
      <c r="J19" s="387">
        <v>68</v>
      </c>
      <c r="K19" s="271"/>
      <c r="L19" s="327">
        <f>D19</f>
        <v>1</v>
      </c>
      <c r="M19" s="328">
        <f t="shared" si="5"/>
        <v>0</v>
      </c>
      <c r="N19" s="329">
        <f t="shared" si="4"/>
        <v>0</v>
      </c>
      <c r="O19" s="328">
        <f t="shared" si="6"/>
        <v>0</v>
      </c>
      <c r="P19" s="330">
        <f>E19</f>
        <v>0</v>
      </c>
      <c r="Q19" s="308"/>
    </row>
    <row r="20" spans="1:17" s="252" customFormat="1" ht="15" customHeight="1" x14ac:dyDescent="0.25">
      <c r="A20" s="267">
        <v>3</v>
      </c>
      <c r="B20" s="295">
        <v>21020</v>
      </c>
      <c r="C20" s="269" t="s">
        <v>21</v>
      </c>
      <c r="D20" s="375"/>
      <c r="E20" s="358"/>
      <c r="F20" s="358"/>
      <c r="G20" s="358"/>
      <c r="H20" s="358"/>
      <c r="I20" s="358"/>
      <c r="J20" s="291"/>
      <c r="K20" s="271"/>
      <c r="L20" s="327"/>
      <c r="M20" s="328"/>
      <c r="N20" s="329"/>
      <c r="O20" s="328"/>
      <c r="P20" s="330"/>
      <c r="Q20" s="308"/>
    </row>
    <row r="21" spans="1:17" s="252" customFormat="1" ht="15" customHeight="1" x14ac:dyDescent="0.25">
      <c r="A21" s="262">
        <v>4</v>
      </c>
      <c r="B21" s="295">
        <v>20060</v>
      </c>
      <c r="C21" s="269" t="s">
        <v>12</v>
      </c>
      <c r="D21" s="375"/>
      <c r="E21" s="373"/>
      <c r="F21" s="373"/>
      <c r="G21" s="373"/>
      <c r="H21" s="373"/>
      <c r="I21" s="373"/>
      <c r="J21" s="291"/>
      <c r="K21" s="271"/>
      <c r="L21" s="327"/>
      <c r="M21" s="328"/>
      <c r="N21" s="329"/>
      <c r="O21" s="328"/>
      <c r="P21" s="330"/>
      <c r="Q21" s="308"/>
    </row>
    <row r="22" spans="1:17" s="252" customFormat="1" ht="15" customHeight="1" x14ac:dyDescent="0.25">
      <c r="A22" s="262">
        <v>5</v>
      </c>
      <c r="B22" s="295">
        <v>20400</v>
      </c>
      <c r="C22" s="269" t="s">
        <v>15</v>
      </c>
      <c r="D22" s="375"/>
      <c r="E22" s="373"/>
      <c r="F22" s="373"/>
      <c r="G22" s="373"/>
      <c r="H22" s="373"/>
      <c r="I22" s="373"/>
      <c r="J22" s="291"/>
      <c r="K22" s="271"/>
      <c r="L22" s="327"/>
      <c r="M22" s="328"/>
      <c r="N22" s="329"/>
      <c r="O22" s="328"/>
      <c r="P22" s="330"/>
      <c r="Q22" s="308"/>
    </row>
    <row r="23" spans="1:17" s="252" customFormat="1" ht="15" customHeight="1" x14ac:dyDescent="0.25">
      <c r="A23" s="262">
        <v>6</v>
      </c>
      <c r="B23" s="295">
        <v>20080</v>
      </c>
      <c r="C23" s="269" t="s">
        <v>14</v>
      </c>
      <c r="D23" s="416">
        <v>1</v>
      </c>
      <c r="E23" s="415">
        <v>100</v>
      </c>
      <c r="F23" s="415">
        <v>0</v>
      </c>
      <c r="G23" s="415"/>
      <c r="H23" s="415"/>
      <c r="I23" s="410"/>
      <c r="J23" s="387">
        <v>14</v>
      </c>
      <c r="K23" s="271"/>
      <c r="L23" s="327">
        <f>D23</f>
        <v>1</v>
      </c>
      <c r="M23" s="328">
        <f t="shared" si="1"/>
        <v>0</v>
      </c>
      <c r="N23" s="329">
        <f t="shared" ref="N23:N84" si="7">G23+H23+I23</f>
        <v>0</v>
      </c>
      <c r="O23" s="328">
        <f t="shared" si="2"/>
        <v>1</v>
      </c>
      <c r="P23" s="330">
        <f>E23</f>
        <v>100</v>
      </c>
    </row>
    <row r="24" spans="1:17" s="252" customFormat="1" ht="15" customHeight="1" x14ac:dyDescent="0.25">
      <c r="A24" s="262">
        <v>7</v>
      </c>
      <c r="B24" s="295">
        <v>20460</v>
      </c>
      <c r="C24" s="269" t="s">
        <v>16</v>
      </c>
      <c r="D24" s="375"/>
      <c r="E24" s="358"/>
      <c r="F24" s="358"/>
      <c r="G24" s="358"/>
      <c r="H24" s="358"/>
      <c r="I24" s="358"/>
      <c r="J24" s="291"/>
      <c r="K24" s="271"/>
      <c r="L24" s="327"/>
      <c r="M24" s="328"/>
      <c r="N24" s="329"/>
      <c r="O24" s="328"/>
      <c r="P24" s="330"/>
    </row>
    <row r="25" spans="1:17" s="252" customFormat="1" ht="15" customHeight="1" x14ac:dyDescent="0.25">
      <c r="A25" s="262">
        <v>8</v>
      </c>
      <c r="B25" s="295">
        <v>20550</v>
      </c>
      <c r="C25" s="269" t="s">
        <v>17</v>
      </c>
      <c r="D25" s="367"/>
      <c r="E25" s="373"/>
      <c r="F25" s="373"/>
      <c r="G25" s="373"/>
      <c r="H25" s="373"/>
      <c r="I25" s="358"/>
      <c r="J25" s="291"/>
      <c r="K25" s="271"/>
      <c r="L25" s="327"/>
      <c r="M25" s="328"/>
      <c r="N25" s="329"/>
      <c r="O25" s="345"/>
      <c r="P25" s="330"/>
    </row>
    <row r="26" spans="1:17" s="252" customFormat="1" ht="15" customHeight="1" x14ac:dyDescent="0.25">
      <c r="A26" s="262">
        <v>9</v>
      </c>
      <c r="B26" s="295">
        <v>20630</v>
      </c>
      <c r="C26" s="269" t="s">
        <v>18</v>
      </c>
      <c r="D26" s="367">
        <v>1</v>
      </c>
      <c r="E26" s="373"/>
      <c r="F26" s="373">
        <v>100</v>
      </c>
      <c r="G26" s="373"/>
      <c r="H26" s="373"/>
      <c r="I26" s="405"/>
      <c r="J26" s="387">
        <v>62</v>
      </c>
      <c r="K26" s="271"/>
      <c r="L26" s="327">
        <f>D26</f>
        <v>1</v>
      </c>
      <c r="M26" s="328">
        <f t="shared" si="1"/>
        <v>0</v>
      </c>
      <c r="N26" s="329">
        <f t="shared" si="7"/>
        <v>0</v>
      </c>
      <c r="O26" s="345">
        <f t="shared" si="2"/>
        <v>0</v>
      </c>
      <c r="P26" s="330">
        <f>E26</f>
        <v>0</v>
      </c>
    </row>
    <row r="27" spans="1:17" s="252" customFormat="1" ht="15" customHeight="1" x14ac:dyDescent="0.25">
      <c r="A27" s="262">
        <v>10</v>
      </c>
      <c r="B27" s="295">
        <v>20810</v>
      </c>
      <c r="C27" s="269" t="s">
        <v>19</v>
      </c>
      <c r="D27" s="347"/>
      <c r="E27" s="358"/>
      <c r="F27" s="358"/>
      <c r="G27" s="358"/>
      <c r="H27" s="358"/>
      <c r="I27" s="358"/>
      <c r="J27" s="291"/>
      <c r="K27" s="271"/>
      <c r="L27" s="327"/>
      <c r="M27" s="328"/>
      <c r="N27" s="329"/>
      <c r="O27" s="345"/>
      <c r="P27" s="330"/>
    </row>
    <row r="28" spans="1:17" s="252" customFormat="1" ht="15" customHeight="1" x14ac:dyDescent="0.25">
      <c r="A28" s="262">
        <v>11</v>
      </c>
      <c r="B28" s="295">
        <v>20900</v>
      </c>
      <c r="C28" s="269" t="s">
        <v>20</v>
      </c>
      <c r="D28" s="355">
        <v>1</v>
      </c>
      <c r="E28" s="403"/>
      <c r="F28" s="403">
        <v>100</v>
      </c>
      <c r="G28" s="403"/>
      <c r="H28" s="403"/>
      <c r="I28" s="403"/>
      <c r="J28" s="387">
        <v>67</v>
      </c>
      <c r="K28" s="271"/>
      <c r="L28" s="327">
        <f>D28</f>
        <v>1</v>
      </c>
      <c r="M28" s="328">
        <f t="shared" si="1"/>
        <v>0</v>
      </c>
      <c r="N28" s="329">
        <f t="shared" si="7"/>
        <v>0</v>
      </c>
      <c r="O28" s="345">
        <f t="shared" si="2"/>
        <v>0</v>
      </c>
      <c r="P28" s="330">
        <f>E28</f>
        <v>0</v>
      </c>
    </row>
    <row r="29" spans="1:17" s="252" customFormat="1" ht="15" customHeight="1" thickBot="1" x14ac:dyDescent="0.3">
      <c r="A29" s="263">
        <v>12</v>
      </c>
      <c r="B29" s="299">
        <v>21350</v>
      </c>
      <c r="C29" s="270" t="s">
        <v>22</v>
      </c>
      <c r="D29" s="421"/>
      <c r="E29" s="422"/>
      <c r="F29" s="422"/>
      <c r="G29" s="422"/>
      <c r="H29" s="422"/>
      <c r="I29" s="420"/>
      <c r="J29" s="408"/>
      <c r="K29" s="271"/>
      <c r="L29" s="331"/>
      <c r="M29" s="332"/>
      <c r="N29" s="333"/>
      <c r="O29" s="361"/>
      <c r="P29" s="334"/>
    </row>
    <row r="30" spans="1:17" s="252" customFormat="1" ht="15" customHeight="1" thickBot="1" x14ac:dyDescent="0.3">
      <c r="A30" s="283"/>
      <c r="B30" s="298"/>
      <c r="C30" s="285" t="s">
        <v>103</v>
      </c>
      <c r="D30" s="284">
        <f>SUM(D31:D47)</f>
        <v>1</v>
      </c>
      <c r="E30" s="286">
        <v>0</v>
      </c>
      <c r="F30" s="286">
        <v>0</v>
      </c>
      <c r="G30" s="286">
        <v>0</v>
      </c>
      <c r="H30" s="286">
        <v>0</v>
      </c>
      <c r="I30" s="286">
        <v>100</v>
      </c>
      <c r="J30" s="287">
        <f>AVERAGE(J31:J47)</f>
        <v>100</v>
      </c>
      <c r="K30" s="271"/>
      <c r="L30" s="341">
        <f>D30</f>
        <v>1</v>
      </c>
      <c r="M30" s="342">
        <f>SUM(M31:M47)</f>
        <v>1</v>
      </c>
      <c r="N30" s="343">
        <f t="shared" si="7"/>
        <v>100</v>
      </c>
      <c r="O30" s="342">
        <f>SUM(O31:O47)</f>
        <v>0</v>
      </c>
      <c r="P30" s="344">
        <f>E30</f>
        <v>0</v>
      </c>
    </row>
    <row r="31" spans="1:17" s="252" customFormat="1" ht="15" customHeight="1" x14ac:dyDescent="0.25">
      <c r="A31" s="261">
        <v>1</v>
      </c>
      <c r="B31" s="296">
        <v>30070</v>
      </c>
      <c r="C31" s="264" t="s">
        <v>24</v>
      </c>
      <c r="D31" s="367"/>
      <c r="E31" s="373"/>
      <c r="F31" s="373"/>
      <c r="G31" s="373"/>
      <c r="H31" s="373"/>
      <c r="I31" s="373"/>
      <c r="J31" s="290"/>
      <c r="K31" s="258"/>
      <c r="L31" s="323"/>
      <c r="M31" s="324"/>
      <c r="N31" s="325"/>
      <c r="O31" s="324"/>
      <c r="P31" s="326"/>
    </row>
    <row r="32" spans="1:17" s="252" customFormat="1" ht="15" customHeight="1" x14ac:dyDescent="0.25">
      <c r="A32" s="262">
        <v>2</v>
      </c>
      <c r="B32" s="295">
        <v>30480</v>
      </c>
      <c r="C32" s="269" t="s">
        <v>111</v>
      </c>
      <c r="D32" s="347"/>
      <c r="E32" s="358"/>
      <c r="F32" s="358"/>
      <c r="G32" s="358"/>
      <c r="H32" s="358"/>
      <c r="I32" s="358"/>
      <c r="J32" s="291"/>
      <c r="K32" s="258"/>
      <c r="L32" s="327"/>
      <c r="M32" s="328"/>
      <c r="N32" s="329"/>
      <c r="O32" s="328"/>
      <c r="P32" s="330"/>
    </row>
    <row r="33" spans="1:16" s="252" customFormat="1" ht="15" customHeight="1" x14ac:dyDescent="0.25">
      <c r="A33" s="262">
        <v>3</v>
      </c>
      <c r="B33" s="297">
        <v>30460</v>
      </c>
      <c r="C33" s="272" t="s">
        <v>29</v>
      </c>
      <c r="D33" s="367"/>
      <c r="E33" s="373"/>
      <c r="F33" s="373"/>
      <c r="G33" s="373"/>
      <c r="H33" s="373"/>
      <c r="I33" s="373"/>
      <c r="J33" s="294"/>
      <c r="K33" s="258"/>
      <c r="L33" s="327"/>
      <c r="M33" s="328"/>
      <c r="N33" s="329"/>
      <c r="O33" s="328"/>
      <c r="P33" s="330"/>
    </row>
    <row r="34" spans="1:16" s="252" customFormat="1" ht="15" customHeight="1" x14ac:dyDescent="0.25">
      <c r="A34" s="262">
        <v>4</v>
      </c>
      <c r="B34" s="295">
        <v>30030</v>
      </c>
      <c r="C34" s="269" t="s">
        <v>23</v>
      </c>
      <c r="D34" s="367">
        <v>1</v>
      </c>
      <c r="E34" s="373"/>
      <c r="F34" s="373"/>
      <c r="G34" s="373"/>
      <c r="H34" s="373"/>
      <c r="I34" s="411">
        <v>100</v>
      </c>
      <c r="J34" s="387">
        <v>100</v>
      </c>
      <c r="K34" s="258"/>
      <c r="L34" s="327">
        <f>D34</f>
        <v>1</v>
      </c>
      <c r="M34" s="328">
        <f t="shared" si="1"/>
        <v>1</v>
      </c>
      <c r="N34" s="329">
        <f t="shared" si="7"/>
        <v>100</v>
      </c>
      <c r="O34" s="328">
        <f t="shared" si="2"/>
        <v>0</v>
      </c>
      <c r="P34" s="330">
        <f>E34</f>
        <v>0</v>
      </c>
    </row>
    <row r="35" spans="1:16" s="252" customFormat="1" ht="15" customHeight="1" x14ac:dyDescent="0.25">
      <c r="A35" s="262">
        <v>5</v>
      </c>
      <c r="B35" s="295">
        <v>31000</v>
      </c>
      <c r="C35" s="269" t="s">
        <v>37</v>
      </c>
      <c r="D35" s="367"/>
      <c r="E35" s="373"/>
      <c r="F35" s="373"/>
      <c r="G35" s="373"/>
      <c r="H35" s="373"/>
      <c r="I35" s="369"/>
      <c r="J35" s="291"/>
      <c r="K35" s="258"/>
      <c r="L35" s="327"/>
      <c r="M35" s="328"/>
      <c r="N35" s="329"/>
      <c r="O35" s="328"/>
      <c r="P35" s="330"/>
    </row>
    <row r="36" spans="1:16" s="252" customFormat="1" ht="15" customHeight="1" x14ac:dyDescent="0.25">
      <c r="A36" s="262">
        <v>6</v>
      </c>
      <c r="B36" s="295">
        <v>30130</v>
      </c>
      <c r="C36" s="269" t="s">
        <v>25</v>
      </c>
      <c r="D36" s="347"/>
      <c r="E36" s="358"/>
      <c r="F36" s="358"/>
      <c r="G36" s="358"/>
      <c r="H36" s="358"/>
      <c r="I36" s="358"/>
      <c r="J36" s="291"/>
      <c r="K36" s="258"/>
      <c r="L36" s="327"/>
      <c r="M36" s="328"/>
      <c r="N36" s="329"/>
      <c r="O36" s="328"/>
      <c r="P36" s="330"/>
    </row>
    <row r="37" spans="1:16" s="252" customFormat="1" ht="15" customHeight="1" x14ac:dyDescent="0.25">
      <c r="A37" s="262">
        <v>7</v>
      </c>
      <c r="B37" s="295">
        <v>30160</v>
      </c>
      <c r="C37" s="269" t="s">
        <v>26</v>
      </c>
      <c r="D37" s="367"/>
      <c r="E37" s="373"/>
      <c r="F37" s="373"/>
      <c r="G37" s="373"/>
      <c r="H37" s="373"/>
      <c r="I37" s="358"/>
      <c r="J37" s="291"/>
      <c r="K37" s="258"/>
      <c r="L37" s="327"/>
      <c r="M37" s="328"/>
      <c r="N37" s="329"/>
      <c r="O37" s="345"/>
      <c r="P37" s="330"/>
    </row>
    <row r="38" spans="1:16" s="252" customFormat="1" ht="15" customHeight="1" x14ac:dyDescent="0.25">
      <c r="A38" s="262">
        <v>8</v>
      </c>
      <c r="B38" s="295">
        <v>30310</v>
      </c>
      <c r="C38" s="269" t="s">
        <v>27</v>
      </c>
      <c r="D38" s="347"/>
      <c r="E38" s="358"/>
      <c r="F38" s="358"/>
      <c r="G38" s="358"/>
      <c r="H38" s="358"/>
      <c r="I38" s="358"/>
      <c r="J38" s="291"/>
      <c r="K38" s="258"/>
      <c r="L38" s="327"/>
      <c r="M38" s="328"/>
      <c r="N38" s="329"/>
      <c r="O38" s="345"/>
      <c r="P38" s="330"/>
    </row>
    <row r="39" spans="1:16" s="252" customFormat="1" ht="15" customHeight="1" x14ac:dyDescent="0.25">
      <c r="A39" s="262">
        <v>9</v>
      </c>
      <c r="B39" s="295">
        <v>30440</v>
      </c>
      <c r="C39" s="269" t="s">
        <v>28</v>
      </c>
      <c r="D39" s="347"/>
      <c r="E39" s="358"/>
      <c r="F39" s="358"/>
      <c r="G39" s="358"/>
      <c r="H39" s="358"/>
      <c r="I39" s="358"/>
      <c r="J39" s="291"/>
      <c r="K39" s="258"/>
      <c r="L39" s="327"/>
      <c r="M39" s="328"/>
      <c r="N39" s="329"/>
      <c r="O39" s="345"/>
      <c r="P39" s="330"/>
    </row>
    <row r="40" spans="1:16" s="252" customFormat="1" ht="15" customHeight="1" x14ac:dyDescent="0.25">
      <c r="A40" s="262">
        <v>10</v>
      </c>
      <c r="B40" s="295">
        <v>30500</v>
      </c>
      <c r="C40" s="269" t="s">
        <v>30</v>
      </c>
      <c r="D40" s="347"/>
      <c r="E40" s="358"/>
      <c r="F40" s="358"/>
      <c r="G40" s="358"/>
      <c r="H40" s="358"/>
      <c r="I40" s="358"/>
      <c r="J40" s="291"/>
      <c r="K40" s="258"/>
      <c r="L40" s="327"/>
      <c r="M40" s="328"/>
      <c r="N40" s="329"/>
      <c r="O40" s="345"/>
      <c r="P40" s="330"/>
    </row>
    <row r="41" spans="1:16" s="252" customFormat="1" ht="15" customHeight="1" x14ac:dyDescent="0.25">
      <c r="A41" s="262">
        <v>11</v>
      </c>
      <c r="B41" s="295">
        <v>30530</v>
      </c>
      <c r="C41" s="269" t="s">
        <v>31</v>
      </c>
      <c r="D41" s="367"/>
      <c r="E41" s="373"/>
      <c r="F41" s="373"/>
      <c r="G41" s="373"/>
      <c r="H41" s="373"/>
      <c r="I41" s="373"/>
      <c r="J41" s="291"/>
      <c r="K41" s="258"/>
      <c r="L41" s="327"/>
      <c r="M41" s="328"/>
      <c r="N41" s="329"/>
      <c r="O41" s="345"/>
      <c r="P41" s="330"/>
    </row>
    <row r="42" spans="1:16" s="252" customFormat="1" ht="15" customHeight="1" x14ac:dyDescent="0.25">
      <c r="A42" s="262">
        <v>12</v>
      </c>
      <c r="B42" s="295">
        <v>30640</v>
      </c>
      <c r="C42" s="269" t="s">
        <v>32</v>
      </c>
      <c r="D42" s="347"/>
      <c r="E42" s="358"/>
      <c r="F42" s="358"/>
      <c r="G42" s="358"/>
      <c r="H42" s="358"/>
      <c r="I42" s="358"/>
      <c r="J42" s="291"/>
      <c r="K42" s="258"/>
      <c r="L42" s="327"/>
      <c r="M42" s="328"/>
      <c r="N42" s="329"/>
      <c r="O42" s="328"/>
      <c r="P42" s="330"/>
    </row>
    <row r="43" spans="1:16" s="252" customFormat="1" ht="15" customHeight="1" x14ac:dyDescent="0.25">
      <c r="A43" s="262">
        <v>13</v>
      </c>
      <c r="B43" s="295">
        <v>30650</v>
      </c>
      <c r="C43" s="269" t="s">
        <v>33</v>
      </c>
      <c r="D43" s="367"/>
      <c r="E43" s="373"/>
      <c r="F43" s="373"/>
      <c r="G43" s="373"/>
      <c r="H43" s="373"/>
      <c r="I43" s="373"/>
      <c r="J43" s="291"/>
      <c r="K43" s="258"/>
      <c r="L43" s="327"/>
      <c r="M43" s="328"/>
      <c r="N43" s="329"/>
      <c r="O43" s="328"/>
      <c r="P43" s="330"/>
    </row>
    <row r="44" spans="1:16" s="252" customFormat="1" ht="15" customHeight="1" x14ac:dyDescent="0.25">
      <c r="A44" s="262">
        <v>14</v>
      </c>
      <c r="B44" s="295">
        <v>30790</v>
      </c>
      <c r="C44" s="269" t="s">
        <v>34</v>
      </c>
      <c r="D44" s="347"/>
      <c r="E44" s="358"/>
      <c r="F44" s="358"/>
      <c r="G44" s="358"/>
      <c r="H44" s="358"/>
      <c r="I44" s="358"/>
      <c r="J44" s="291"/>
      <c r="K44" s="258"/>
      <c r="L44" s="327"/>
      <c r="M44" s="328"/>
      <c r="N44" s="329"/>
      <c r="O44" s="345"/>
      <c r="P44" s="330"/>
    </row>
    <row r="45" spans="1:16" s="252" customFormat="1" ht="15" customHeight="1" x14ac:dyDescent="0.25">
      <c r="A45" s="262">
        <v>15</v>
      </c>
      <c r="B45" s="295">
        <v>30890</v>
      </c>
      <c r="C45" s="269" t="s">
        <v>35</v>
      </c>
      <c r="D45" s="347"/>
      <c r="E45" s="358"/>
      <c r="F45" s="358"/>
      <c r="G45" s="358"/>
      <c r="H45" s="358"/>
      <c r="I45" s="358"/>
      <c r="J45" s="291"/>
      <c r="K45" s="258"/>
      <c r="L45" s="327"/>
      <c r="M45" s="328"/>
      <c r="N45" s="329"/>
      <c r="O45" s="328"/>
      <c r="P45" s="330"/>
    </row>
    <row r="46" spans="1:16" s="252" customFormat="1" ht="15" customHeight="1" x14ac:dyDescent="0.25">
      <c r="A46" s="262">
        <v>16</v>
      </c>
      <c r="B46" s="295">
        <v>30940</v>
      </c>
      <c r="C46" s="269" t="s">
        <v>36</v>
      </c>
      <c r="D46" s="368"/>
      <c r="E46" s="372"/>
      <c r="F46" s="372"/>
      <c r="G46" s="372"/>
      <c r="H46" s="372"/>
      <c r="I46" s="358"/>
      <c r="J46" s="291"/>
      <c r="K46" s="258"/>
      <c r="L46" s="327"/>
      <c r="M46" s="328"/>
      <c r="N46" s="329"/>
      <c r="O46" s="328"/>
      <c r="P46" s="330"/>
    </row>
    <row r="47" spans="1:16" s="252" customFormat="1" ht="15" customHeight="1" thickBot="1" x14ac:dyDescent="0.3">
      <c r="A47" s="262">
        <v>17</v>
      </c>
      <c r="B47" s="299">
        <v>31480</v>
      </c>
      <c r="C47" s="270" t="s">
        <v>38</v>
      </c>
      <c r="D47" s="348"/>
      <c r="E47" s="349"/>
      <c r="F47" s="349"/>
      <c r="G47" s="349"/>
      <c r="H47" s="349"/>
      <c r="I47" s="350"/>
      <c r="J47" s="293"/>
      <c r="K47" s="258"/>
      <c r="L47" s="331"/>
      <c r="M47" s="332"/>
      <c r="N47" s="333"/>
      <c r="O47" s="332"/>
      <c r="P47" s="334"/>
    </row>
    <row r="48" spans="1:16" s="252" customFormat="1" ht="15" customHeight="1" thickBot="1" x14ac:dyDescent="0.3">
      <c r="A48" s="283"/>
      <c r="B48" s="298"/>
      <c r="C48" s="285" t="s">
        <v>104</v>
      </c>
      <c r="D48" s="284">
        <f>SUM(D49:D67)</f>
        <v>17</v>
      </c>
      <c r="E48" s="315">
        <v>4.1662499999999998</v>
      </c>
      <c r="F48" s="315">
        <v>43.75</v>
      </c>
      <c r="G48" s="315">
        <v>28.125</v>
      </c>
      <c r="H48" s="315">
        <v>23.958750000000002</v>
      </c>
      <c r="I48" s="315">
        <v>0</v>
      </c>
      <c r="J48" s="289">
        <f>AVERAGE(J49:J67)</f>
        <v>64.75</v>
      </c>
      <c r="K48" s="271"/>
      <c r="L48" s="341">
        <f>D48</f>
        <v>17</v>
      </c>
      <c r="M48" s="342">
        <f>SUM(M49:M67)</f>
        <v>8.0000999999999998</v>
      </c>
      <c r="N48" s="343">
        <f t="shared" si="7"/>
        <v>52.083750000000002</v>
      </c>
      <c r="O48" s="342">
        <f>SUM(O49:O67)</f>
        <v>0.9998999999999999</v>
      </c>
      <c r="P48" s="344">
        <f>E48</f>
        <v>4.1662499999999998</v>
      </c>
    </row>
    <row r="49" spans="1:16" s="252" customFormat="1" ht="15" customHeight="1" x14ac:dyDescent="0.25">
      <c r="A49" s="306">
        <v>1</v>
      </c>
      <c r="B49" s="296">
        <v>40010</v>
      </c>
      <c r="C49" s="264" t="s">
        <v>39</v>
      </c>
      <c r="D49" s="367">
        <v>2</v>
      </c>
      <c r="E49" s="373"/>
      <c r="F49" s="373">
        <v>100</v>
      </c>
      <c r="G49" s="373"/>
      <c r="H49" s="373"/>
      <c r="I49" s="373"/>
      <c r="J49" s="386">
        <v>55.5</v>
      </c>
      <c r="K49" s="271"/>
      <c r="L49" s="323">
        <f>D49</f>
        <v>2</v>
      </c>
      <c r="M49" s="324">
        <f t="shared" ref="M49:M56" si="8">N49*L49/100</f>
        <v>0</v>
      </c>
      <c r="N49" s="325">
        <f t="shared" si="7"/>
        <v>0</v>
      </c>
      <c r="O49" s="324">
        <f t="shared" ref="O49:O56" si="9">P49*L49/100</f>
        <v>0</v>
      </c>
      <c r="P49" s="326">
        <f>E49</f>
        <v>0</v>
      </c>
    </row>
    <row r="50" spans="1:16" s="252" customFormat="1" ht="15" customHeight="1" x14ac:dyDescent="0.25">
      <c r="A50" s="273">
        <v>2</v>
      </c>
      <c r="B50" s="295">
        <v>40030</v>
      </c>
      <c r="C50" s="269" t="s">
        <v>41</v>
      </c>
      <c r="D50" s="396">
        <v>3</v>
      </c>
      <c r="E50" s="405"/>
      <c r="F50" s="405">
        <v>33.33</v>
      </c>
      <c r="G50" s="405"/>
      <c r="H50" s="405">
        <v>66.67</v>
      </c>
      <c r="I50" s="405"/>
      <c r="J50" s="387">
        <v>83</v>
      </c>
      <c r="K50" s="271"/>
      <c r="L50" s="327">
        <f>D50</f>
        <v>3</v>
      </c>
      <c r="M50" s="328">
        <f t="shared" si="8"/>
        <v>2.0000999999999998</v>
      </c>
      <c r="N50" s="329">
        <f t="shared" si="7"/>
        <v>66.67</v>
      </c>
      <c r="O50" s="328">
        <f t="shared" si="9"/>
        <v>0</v>
      </c>
      <c r="P50" s="330">
        <f>E50</f>
        <v>0</v>
      </c>
    </row>
    <row r="51" spans="1:16" s="252" customFormat="1" ht="15" customHeight="1" x14ac:dyDescent="0.25">
      <c r="A51" s="273">
        <v>3</v>
      </c>
      <c r="B51" s="295">
        <v>40410</v>
      </c>
      <c r="C51" s="269" t="s">
        <v>48</v>
      </c>
      <c r="D51" s="347"/>
      <c r="E51" s="358"/>
      <c r="F51" s="358"/>
      <c r="G51" s="358"/>
      <c r="H51" s="358"/>
      <c r="I51" s="358"/>
      <c r="J51" s="291"/>
      <c r="K51" s="271"/>
      <c r="L51" s="327"/>
      <c r="M51" s="328"/>
      <c r="N51" s="329"/>
      <c r="O51" s="328"/>
      <c r="P51" s="330"/>
    </row>
    <row r="52" spans="1:16" s="252" customFormat="1" ht="15" customHeight="1" x14ac:dyDescent="0.25">
      <c r="A52" s="273">
        <v>4</v>
      </c>
      <c r="B52" s="295">
        <v>40011</v>
      </c>
      <c r="C52" s="269" t="s">
        <v>40</v>
      </c>
      <c r="D52" s="347"/>
      <c r="E52" s="358"/>
      <c r="F52" s="358"/>
      <c r="G52" s="358"/>
      <c r="H52" s="358"/>
      <c r="I52" s="358"/>
      <c r="J52" s="291"/>
      <c r="K52" s="271"/>
      <c r="L52" s="327"/>
      <c r="M52" s="328"/>
      <c r="N52" s="329"/>
      <c r="O52" s="328"/>
      <c r="P52" s="330"/>
    </row>
    <row r="53" spans="1:16" s="252" customFormat="1" ht="15" customHeight="1" x14ac:dyDescent="0.25">
      <c r="A53" s="273">
        <v>5</v>
      </c>
      <c r="B53" s="295">
        <v>40080</v>
      </c>
      <c r="C53" s="269" t="s">
        <v>96</v>
      </c>
      <c r="D53" s="367"/>
      <c r="E53" s="373"/>
      <c r="F53" s="373"/>
      <c r="G53" s="373"/>
      <c r="H53" s="373"/>
      <c r="I53" s="373"/>
      <c r="J53" s="291"/>
      <c r="K53" s="271"/>
      <c r="L53" s="327"/>
      <c r="M53" s="328"/>
      <c r="N53" s="329"/>
      <c r="O53" s="328"/>
      <c r="P53" s="330"/>
    </row>
    <row r="54" spans="1:16" s="252" customFormat="1" ht="15" customHeight="1" x14ac:dyDescent="0.25">
      <c r="A54" s="273">
        <v>6</v>
      </c>
      <c r="B54" s="295">
        <v>40100</v>
      </c>
      <c r="C54" s="269" t="s">
        <v>42</v>
      </c>
      <c r="D54" s="367">
        <v>2</v>
      </c>
      <c r="E54" s="373"/>
      <c r="F54" s="373"/>
      <c r="G54" s="373">
        <v>100</v>
      </c>
      <c r="H54" s="373"/>
      <c r="I54" s="373"/>
      <c r="J54" s="387">
        <v>71.5</v>
      </c>
      <c r="K54" s="271"/>
      <c r="L54" s="327">
        <f>D54</f>
        <v>2</v>
      </c>
      <c r="M54" s="328">
        <f t="shared" si="8"/>
        <v>2</v>
      </c>
      <c r="N54" s="329">
        <f t="shared" si="7"/>
        <v>100</v>
      </c>
      <c r="O54" s="328">
        <f t="shared" si="9"/>
        <v>0</v>
      </c>
      <c r="P54" s="330">
        <f>E54</f>
        <v>0</v>
      </c>
    </row>
    <row r="55" spans="1:16" s="252" customFormat="1" ht="15" customHeight="1" x14ac:dyDescent="0.25">
      <c r="A55" s="273">
        <v>7</v>
      </c>
      <c r="B55" s="295">
        <v>40020</v>
      </c>
      <c r="C55" s="269" t="s">
        <v>110</v>
      </c>
      <c r="D55" s="396">
        <v>1</v>
      </c>
      <c r="E55" s="405"/>
      <c r="F55" s="405"/>
      <c r="G55" s="405">
        <v>100</v>
      </c>
      <c r="H55" s="405"/>
      <c r="I55" s="405"/>
      <c r="J55" s="387">
        <v>74</v>
      </c>
      <c r="K55" s="271"/>
      <c r="L55" s="327">
        <f>D55</f>
        <v>1</v>
      </c>
      <c r="M55" s="328">
        <f t="shared" si="8"/>
        <v>1</v>
      </c>
      <c r="N55" s="329">
        <f t="shared" si="7"/>
        <v>100</v>
      </c>
      <c r="O55" s="345">
        <f t="shared" si="9"/>
        <v>0</v>
      </c>
      <c r="P55" s="330">
        <f>E55</f>
        <v>0</v>
      </c>
    </row>
    <row r="56" spans="1:16" s="252" customFormat="1" ht="15" customHeight="1" x14ac:dyDescent="0.25">
      <c r="A56" s="273">
        <v>8</v>
      </c>
      <c r="B56" s="295">
        <v>40031</v>
      </c>
      <c r="C56" s="269" t="s">
        <v>113</v>
      </c>
      <c r="D56" s="396">
        <v>1</v>
      </c>
      <c r="E56" s="405"/>
      <c r="F56" s="405"/>
      <c r="G56" s="405"/>
      <c r="H56" s="405">
        <v>100</v>
      </c>
      <c r="I56" s="405"/>
      <c r="J56" s="387">
        <v>83</v>
      </c>
      <c r="K56" s="271"/>
      <c r="L56" s="327">
        <f>D56</f>
        <v>1</v>
      </c>
      <c r="M56" s="328">
        <f t="shared" si="8"/>
        <v>1</v>
      </c>
      <c r="N56" s="329">
        <f t="shared" si="7"/>
        <v>100</v>
      </c>
      <c r="O56" s="328">
        <f t="shared" si="9"/>
        <v>0</v>
      </c>
      <c r="P56" s="330">
        <f>E56</f>
        <v>0</v>
      </c>
    </row>
    <row r="57" spans="1:16" s="252" customFormat="1" ht="15" customHeight="1" x14ac:dyDescent="0.25">
      <c r="A57" s="273">
        <v>9</v>
      </c>
      <c r="B57" s="295">
        <v>40210</v>
      </c>
      <c r="C57" s="269" t="s">
        <v>44</v>
      </c>
      <c r="D57" s="367"/>
      <c r="E57" s="373"/>
      <c r="F57" s="373"/>
      <c r="G57" s="373"/>
      <c r="H57" s="373"/>
      <c r="I57" s="358"/>
      <c r="J57" s="291"/>
      <c r="K57" s="271"/>
      <c r="L57" s="327"/>
      <c r="M57" s="328"/>
      <c r="N57" s="329"/>
      <c r="O57" s="345"/>
      <c r="P57" s="330"/>
    </row>
    <row r="58" spans="1:16" s="252" customFormat="1" ht="15" customHeight="1" x14ac:dyDescent="0.25">
      <c r="A58" s="273">
        <v>10</v>
      </c>
      <c r="B58" s="295">
        <v>40300</v>
      </c>
      <c r="C58" s="269" t="s">
        <v>45</v>
      </c>
      <c r="D58" s="367">
        <v>1</v>
      </c>
      <c r="E58" s="373"/>
      <c r="F58" s="373">
        <v>100</v>
      </c>
      <c r="G58" s="373"/>
      <c r="H58" s="373"/>
      <c r="I58" s="405"/>
      <c r="J58" s="387">
        <v>37</v>
      </c>
      <c r="K58" s="271"/>
      <c r="L58" s="327">
        <f>D58</f>
        <v>1</v>
      </c>
      <c r="M58" s="328">
        <f t="shared" si="1"/>
        <v>0</v>
      </c>
      <c r="N58" s="329">
        <f t="shared" si="7"/>
        <v>0</v>
      </c>
      <c r="O58" s="328">
        <f t="shared" si="2"/>
        <v>0</v>
      </c>
      <c r="P58" s="330">
        <f>E58</f>
        <v>0</v>
      </c>
    </row>
    <row r="59" spans="1:16" s="252" customFormat="1" ht="15" customHeight="1" x14ac:dyDescent="0.25">
      <c r="A59" s="273">
        <v>11</v>
      </c>
      <c r="B59" s="295">
        <v>40360</v>
      </c>
      <c r="C59" s="269" t="s">
        <v>46</v>
      </c>
      <c r="D59" s="347"/>
      <c r="E59" s="358"/>
      <c r="F59" s="358"/>
      <c r="G59" s="358"/>
      <c r="H59" s="358"/>
      <c r="I59" s="358"/>
      <c r="J59" s="291"/>
      <c r="K59" s="271"/>
      <c r="L59" s="327"/>
      <c r="M59" s="328"/>
      <c r="N59" s="329"/>
      <c r="O59" s="328"/>
      <c r="P59" s="330"/>
    </row>
    <row r="60" spans="1:16" s="252" customFormat="1" ht="15" customHeight="1" x14ac:dyDescent="0.25">
      <c r="A60" s="273">
        <v>12</v>
      </c>
      <c r="B60" s="295">
        <v>40390</v>
      </c>
      <c r="C60" s="269" t="s">
        <v>47</v>
      </c>
      <c r="D60" s="347"/>
      <c r="E60" s="358"/>
      <c r="F60" s="358"/>
      <c r="G60" s="358"/>
      <c r="H60" s="358"/>
      <c r="I60" s="358"/>
      <c r="J60" s="291"/>
      <c r="K60" s="271"/>
      <c r="L60" s="327"/>
      <c r="M60" s="328"/>
      <c r="N60" s="329"/>
      <c r="O60" s="328"/>
      <c r="P60" s="330"/>
    </row>
    <row r="61" spans="1:16" s="252" customFormat="1" ht="15" customHeight="1" x14ac:dyDescent="0.25">
      <c r="A61" s="273">
        <v>13</v>
      </c>
      <c r="B61" s="295">
        <v>40720</v>
      </c>
      <c r="C61" s="269" t="s">
        <v>109</v>
      </c>
      <c r="D61" s="396">
        <v>4</v>
      </c>
      <c r="E61" s="405"/>
      <c r="F61" s="405">
        <v>50</v>
      </c>
      <c r="G61" s="405">
        <v>25</v>
      </c>
      <c r="H61" s="405">
        <v>25</v>
      </c>
      <c r="I61" s="405"/>
      <c r="J61" s="387">
        <v>69</v>
      </c>
      <c r="K61" s="271"/>
      <c r="L61" s="327">
        <f>D61</f>
        <v>4</v>
      </c>
      <c r="M61" s="328">
        <f t="shared" ref="M61" si="10">N61*L61/100</f>
        <v>2</v>
      </c>
      <c r="N61" s="329">
        <f t="shared" si="7"/>
        <v>50</v>
      </c>
      <c r="O61" s="328">
        <f t="shared" ref="O61" si="11">P61*L61/100</f>
        <v>0</v>
      </c>
      <c r="P61" s="330">
        <f>E61</f>
        <v>0</v>
      </c>
    </row>
    <row r="62" spans="1:16" s="252" customFormat="1" ht="15" customHeight="1" x14ac:dyDescent="0.25">
      <c r="A62" s="273">
        <v>14</v>
      </c>
      <c r="B62" s="295">
        <v>40730</v>
      </c>
      <c r="C62" s="269" t="s">
        <v>49</v>
      </c>
      <c r="D62" s="367"/>
      <c r="E62" s="373"/>
      <c r="F62" s="373"/>
      <c r="G62" s="373"/>
      <c r="H62" s="358"/>
      <c r="I62" s="358"/>
      <c r="J62" s="291"/>
      <c r="K62" s="271"/>
      <c r="L62" s="327"/>
      <c r="M62" s="328"/>
      <c r="N62" s="329"/>
      <c r="O62" s="345"/>
      <c r="P62" s="330"/>
    </row>
    <row r="63" spans="1:16" s="252" customFormat="1" ht="15" customHeight="1" x14ac:dyDescent="0.25">
      <c r="A63" s="273">
        <v>15</v>
      </c>
      <c r="B63" s="295">
        <v>40820</v>
      </c>
      <c r="C63" s="269" t="s">
        <v>50</v>
      </c>
      <c r="D63" s="347"/>
      <c r="E63" s="358"/>
      <c r="F63" s="358"/>
      <c r="G63" s="358"/>
      <c r="H63" s="358"/>
      <c r="I63" s="358"/>
      <c r="J63" s="291"/>
      <c r="K63" s="271"/>
      <c r="L63" s="327"/>
      <c r="M63" s="328"/>
      <c r="N63" s="329"/>
      <c r="O63" s="345"/>
      <c r="P63" s="330"/>
    </row>
    <row r="64" spans="1:16" s="252" customFormat="1" ht="15" customHeight="1" x14ac:dyDescent="0.25">
      <c r="A64" s="273">
        <v>16</v>
      </c>
      <c r="B64" s="295">
        <v>40840</v>
      </c>
      <c r="C64" s="269" t="s">
        <v>51</v>
      </c>
      <c r="D64" s="367">
        <v>3</v>
      </c>
      <c r="E64" s="373">
        <v>33.33</v>
      </c>
      <c r="F64" s="373">
        <v>66.67</v>
      </c>
      <c r="G64" s="381"/>
      <c r="H64" s="414"/>
      <c r="I64" s="414"/>
      <c r="J64" s="387">
        <v>45</v>
      </c>
      <c r="K64" s="271"/>
      <c r="L64" s="327">
        <f>D64</f>
        <v>3</v>
      </c>
      <c r="M64" s="328">
        <f t="shared" si="1"/>
        <v>0</v>
      </c>
      <c r="N64" s="329">
        <f t="shared" si="7"/>
        <v>0</v>
      </c>
      <c r="O64" s="345">
        <f t="shared" si="2"/>
        <v>0.9998999999999999</v>
      </c>
      <c r="P64" s="330">
        <f>E64</f>
        <v>33.33</v>
      </c>
    </row>
    <row r="65" spans="1:16" s="252" customFormat="1" ht="15" customHeight="1" x14ac:dyDescent="0.25">
      <c r="A65" s="273">
        <v>17</v>
      </c>
      <c r="B65" s="295">
        <v>40950</v>
      </c>
      <c r="C65" s="269" t="s">
        <v>52</v>
      </c>
      <c r="D65" s="367"/>
      <c r="E65" s="373"/>
      <c r="F65" s="373"/>
      <c r="G65" s="373"/>
      <c r="H65" s="373"/>
      <c r="I65" s="369"/>
      <c r="J65" s="291"/>
      <c r="K65" s="271"/>
      <c r="L65" s="327"/>
      <c r="M65" s="328"/>
      <c r="N65" s="329"/>
      <c r="O65" s="345"/>
      <c r="P65" s="330"/>
    </row>
    <row r="66" spans="1:16" s="252" customFormat="1" ht="15" customHeight="1" x14ac:dyDescent="0.25">
      <c r="A66" s="273">
        <v>18</v>
      </c>
      <c r="B66" s="297">
        <v>40990</v>
      </c>
      <c r="C66" s="272" t="s">
        <v>53</v>
      </c>
      <c r="D66" s="367"/>
      <c r="E66" s="373"/>
      <c r="F66" s="373"/>
      <c r="G66" s="373"/>
      <c r="H66" s="373"/>
      <c r="I66" s="373"/>
      <c r="J66" s="294"/>
      <c r="K66" s="271"/>
      <c r="L66" s="327"/>
      <c r="M66" s="328"/>
      <c r="N66" s="329"/>
      <c r="O66" s="345"/>
      <c r="P66" s="330"/>
    </row>
    <row r="67" spans="1:16" s="252" customFormat="1" ht="15" customHeight="1" thickBot="1" x14ac:dyDescent="0.3">
      <c r="A67" s="274">
        <v>19</v>
      </c>
      <c r="B67" s="295">
        <v>40133</v>
      </c>
      <c r="C67" s="269" t="s">
        <v>43</v>
      </c>
      <c r="D67" s="367"/>
      <c r="E67" s="373"/>
      <c r="F67" s="373"/>
      <c r="G67" s="373"/>
      <c r="H67" s="373"/>
      <c r="I67" s="373"/>
      <c r="J67" s="291"/>
      <c r="K67" s="271"/>
      <c r="L67" s="331"/>
      <c r="M67" s="332"/>
      <c r="N67" s="333"/>
      <c r="O67" s="361"/>
      <c r="P67" s="334"/>
    </row>
    <row r="68" spans="1:16" s="252" customFormat="1" ht="15" customHeight="1" thickBot="1" x14ac:dyDescent="0.3">
      <c r="A68" s="283"/>
      <c r="B68" s="298"/>
      <c r="C68" s="285" t="s">
        <v>105</v>
      </c>
      <c r="D68" s="284">
        <f>SUM(D69:D82)</f>
        <v>7</v>
      </c>
      <c r="E68" s="286">
        <v>0</v>
      </c>
      <c r="F68" s="286">
        <v>100</v>
      </c>
      <c r="G68" s="286">
        <v>0</v>
      </c>
      <c r="H68" s="286">
        <v>0</v>
      </c>
      <c r="I68" s="286">
        <v>0</v>
      </c>
      <c r="J68" s="287">
        <f>AVERAGE(J69:J82)</f>
        <v>58.375</v>
      </c>
      <c r="K68" s="271"/>
      <c r="L68" s="341">
        <f>D68</f>
        <v>7</v>
      </c>
      <c r="M68" s="342">
        <f>SUM(M69:M82)</f>
        <v>0</v>
      </c>
      <c r="N68" s="343">
        <f t="shared" si="7"/>
        <v>0</v>
      </c>
      <c r="O68" s="379">
        <f>SUM(O69:O82)</f>
        <v>0</v>
      </c>
      <c r="P68" s="344">
        <f>E68</f>
        <v>0</v>
      </c>
    </row>
    <row r="69" spans="1:16" s="252" customFormat="1" ht="15" customHeight="1" x14ac:dyDescent="0.25">
      <c r="A69" s="267">
        <v>1</v>
      </c>
      <c r="B69" s="295">
        <v>50040</v>
      </c>
      <c r="C69" s="269" t="s">
        <v>54</v>
      </c>
      <c r="D69" s="367">
        <v>1</v>
      </c>
      <c r="E69" s="373"/>
      <c r="F69" s="373">
        <v>100</v>
      </c>
      <c r="G69" s="373"/>
      <c r="H69" s="373"/>
      <c r="I69" s="373"/>
      <c r="J69" s="387">
        <v>54</v>
      </c>
      <c r="K69" s="271"/>
      <c r="L69" s="323">
        <f>D69</f>
        <v>1</v>
      </c>
      <c r="M69" s="324">
        <f t="shared" si="1"/>
        <v>0</v>
      </c>
      <c r="N69" s="325">
        <f t="shared" si="7"/>
        <v>0</v>
      </c>
      <c r="O69" s="378">
        <f t="shared" si="2"/>
        <v>0</v>
      </c>
      <c r="P69" s="326">
        <f>E69</f>
        <v>0</v>
      </c>
    </row>
    <row r="70" spans="1:16" s="252" customFormat="1" ht="15" customHeight="1" x14ac:dyDescent="0.25">
      <c r="A70" s="262">
        <v>2</v>
      </c>
      <c r="B70" s="295">
        <v>50003</v>
      </c>
      <c r="C70" s="269" t="s">
        <v>97</v>
      </c>
      <c r="D70" s="367"/>
      <c r="E70" s="373"/>
      <c r="F70" s="373"/>
      <c r="G70" s="373"/>
      <c r="H70" s="373"/>
      <c r="I70" s="369"/>
      <c r="J70" s="291"/>
      <c r="K70" s="271"/>
      <c r="L70" s="327"/>
      <c r="M70" s="328"/>
      <c r="N70" s="329"/>
      <c r="O70" s="328"/>
      <c r="P70" s="330"/>
    </row>
    <row r="71" spans="1:16" s="252" customFormat="1" ht="15" customHeight="1" x14ac:dyDescent="0.25">
      <c r="A71" s="262">
        <v>3</v>
      </c>
      <c r="B71" s="295">
        <v>50060</v>
      </c>
      <c r="C71" s="269" t="s">
        <v>56</v>
      </c>
      <c r="D71" s="396">
        <v>2</v>
      </c>
      <c r="E71" s="405"/>
      <c r="F71" s="405">
        <v>100</v>
      </c>
      <c r="G71" s="405"/>
      <c r="H71" s="405"/>
      <c r="I71" s="405"/>
      <c r="J71" s="387">
        <v>57.5</v>
      </c>
      <c r="K71" s="271"/>
      <c r="L71" s="327">
        <f>D71</f>
        <v>2</v>
      </c>
      <c r="M71" s="328">
        <f t="shared" si="1"/>
        <v>0</v>
      </c>
      <c r="N71" s="329">
        <f t="shared" si="7"/>
        <v>0</v>
      </c>
      <c r="O71" s="328">
        <f t="shared" si="2"/>
        <v>0</v>
      </c>
      <c r="P71" s="330">
        <f>E71</f>
        <v>0</v>
      </c>
    </row>
    <row r="72" spans="1:16" s="252" customFormat="1" ht="15" customHeight="1" x14ac:dyDescent="0.25">
      <c r="A72" s="262">
        <v>4</v>
      </c>
      <c r="B72" s="301">
        <v>50170</v>
      </c>
      <c r="C72" s="269" t="s">
        <v>57</v>
      </c>
      <c r="D72" s="347"/>
      <c r="E72" s="358"/>
      <c r="F72" s="358"/>
      <c r="G72" s="358"/>
      <c r="H72" s="358"/>
      <c r="I72" s="358"/>
      <c r="J72" s="291"/>
      <c r="K72" s="271"/>
      <c r="L72" s="327"/>
      <c r="M72" s="328"/>
      <c r="N72" s="329"/>
      <c r="O72" s="345"/>
      <c r="P72" s="330"/>
    </row>
    <row r="73" spans="1:16" s="252" customFormat="1" ht="15" customHeight="1" x14ac:dyDescent="0.25">
      <c r="A73" s="262">
        <v>5</v>
      </c>
      <c r="B73" s="295">
        <v>50230</v>
      </c>
      <c r="C73" s="269" t="s">
        <v>58</v>
      </c>
      <c r="D73" s="367"/>
      <c r="E73" s="373"/>
      <c r="F73" s="373"/>
      <c r="G73" s="373"/>
      <c r="H73" s="373"/>
      <c r="I73" s="358"/>
      <c r="J73" s="291"/>
      <c r="K73" s="271"/>
      <c r="L73" s="327"/>
      <c r="M73" s="328"/>
      <c r="N73" s="329"/>
      <c r="O73" s="328"/>
      <c r="P73" s="330"/>
    </row>
    <row r="74" spans="1:16" s="252" customFormat="1" ht="15" customHeight="1" x14ac:dyDescent="0.25">
      <c r="A74" s="262">
        <v>6</v>
      </c>
      <c r="B74" s="295">
        <v>50340</v>
      </c>
      <c r="C74" s="269" t="s">
        <v>59</v>
      </c>
      <c r="D74" s="347"/>
      <c r="E74" s="358"/>
      <c r="F74" s="358"/>
      <c r="G74" s="358"/>
      <c r="H74" s="358"/>
      <c r="I74" s="358"/>
      <c r="J74" s="291"/>
      <c r="K74" s="271"/>
      <c r="L74" s="327"/>
      <c r="M74" s="328"/>
      <c r="N74" s="329"/>
      <c r="O74" s="328"/>
      <c r="P74" s="330"/>
    </row>
    <row r="75" spans="1:16" s="252" customFormat="1" ht="15" customHeight="1" x14ac:dyDescent="0.25">
      <c r="A75" s="262">
        <v>7</v>
      </c>
      <c r="B75" s="295">
        <v>50420</v>
      </c>
      <c r="C75" s="269" t="s">
        <v>60</v>
      </c>
      <c r="D75" s="347"/>
      <c r="E75" s="358"/>
      <c r="F75" s="358"/>
      <c r="G75" s="358"/>
      <c r="H75" s="358"/>
      <c r="I75" s="358"/>
      <c r="J75" s="291"/>
      <c r="K75" s="271"/>
      <c r="L75" s="327"/>
      <c r="M75" s="328"/>
      <c r="N75" s="329"/>
      <c r="O75" s="328"/>
      <c r="P75" s="330"/>
    </row>
    <row r="76" spans="1:16" s="252" customFormat="1" ht="15" customHeight="1" x14ac:dyDescent="0.25">
      <c r="A76" s="262">
        <v>8</v>
      </c>
      <c r="B76" s="295">
        <v>50450</v>
      </c>
      <c r="C76" s="269" t="s">
        <v>61</v>
      </c>
      <c r="D76" s="368"/>
      <c r="E76" s="372"/>
      <c r="F76" s="372"/>
      <c r="G76" s="372"/>
      <c r="H76" s="372"/>
      <c r="I76" s="369"/>
      <c r="J76" s="291"/>
      <c r="K76" s="271"/>
      <c r="L76" s="327"/>
      <c r="M76" s="328"/>
      <c r="N76" s="329"/>
      <c r="O76" s="328"/>
      <c r="P76" s="330"/>
    </row>
    <row r="77" spans="1:16" s="252" customFormat="1" ht="15" customHeight="1" x14ac:dyDescent="0.25">
      <c r="A77" s="262">
        <v>9</v>
      </c>
      <c r="B77" s="295">
        <v>50620</v>
      </c>
      <c r="C77" s="269" t="s">
        <v>62</v>
      </c>
      <c r="D77" s="413">
        <v>2</v>
      </c>
      <c r="E77" s="415"/>
      <c r="F77" s="415">
        <v>100</v>
      </c>
      <c r="G77" s="415"/>
      <c r="H77" s="415"/>
      <c r="I77" s="415"/>
      <c r="J77" s="387">
        <v>59.5</v>
      </c>
      <c r="K77" s="271"/>
      <c r="L77" s="327">
        <f>D77</f>
        <v>2</v>
      </c>
      <c r="M77" s="328">
        <f t="shared" ref="M77:M123" si="12">N77*L77/100</f>
        <v>0</v>
      </c>
      <c r="N77" s="329">
        <f t="shared" si="7"/>
        <v>0</v>
      </c>
      <c r="O77" s="328">
        <f t="shared" ref="O77" si="13">P77*L77/100</f>
        <v>0</v>
      </c>
      <c r="P77" s="330">
        <f>E77</f>
        <v>0</v>
      </c>
    </row>
    <row r="78" spans="1:16" s="252" customFormat="1" ht="15" customHeight="1" x14ac:dyDescent="0.25">
      <c r="A78" s="262">
        <v>10</v>
      </c>
      <c r="B78" s="295">
        <v>50760</v>
      </c>
      <c r="C78" s="269" t="s">
        <v>63</v>
      </c>
      <c r="D78" s="368"/>
      <c r="E78" s="372"/>
      <c r="F78" s="372"/>
      <c r="G78" s="372"/>
      <c r="H78" s="372"/>
      <c r="I78" s="369"/>
      <c r="J78" s="291"/>
      <c r="K78" s="271"/>
      <c r="L78" s="327"/>
      <c r="M78" s="328"/>
      <c r="N78" s="329"/>
      <c r="O78" s="345"/>
      <c r="P78" s="330"/>
    </row>
    <row r="79" spans="1:16" s="252" customFormat="1" ht="15" customHeight="1" x14ac:dyDescent="0.25">
      <c r="A79" s="262">
        <v>11</v>
      </c>
      <c r="B79" s="295">
        <v>50780</v>
      </c>
      <c r="C79" s="269" t="s">
        <v>64</v>
      </c>
      <c r="D79" s="347"/>
      <c r="E79" s="358"/>
      <c r="F79" s="358"/>
      <c r="G79" s="358"/>
      <c r="H79" s="358"/>
      <c r="I79" s="358"/>
      <c r="J79" s="291"/>
      <c r="K79" s="271"/>
      <c r="L79" s="327"/>
      <c r="M79" s="328"/>
      <c r="N79" s="329"/>
      <c r="O79" s="345"/>
      <c r="P79" s="330"/>
    </row>
    <row r="80" spans="1:16" s="252" customFormat="1" ht="15" customHeight="1" x14ac:dyDescent="0.25">
      <c r="A80" s="262">
        <v>12</v>
      </c>
      <c r="B80" s="295">
        <v>50930</v>
      </c>
      <c r="C80" s="269" t="s">
        <v>65</v>
      </c>
      <c r="D80" s="347"/>
      <c r="E80" s="358"/>
      <c r="F80" s="358"/>
      <c r="G80" s="358"/>
      <c r="H80" s="358"/>
      <c r="I80" s="358"/>
      <c r="J80" s="291"/>
      <c r="K80" s="271"/>
      <c r="L80" s="327"/>
      <c r="M80" s="328"/>
      <c r="N80" s="329"/>
      <c r="O80" s="328"/>
      <c r="P80" s="330"/>
    </row>
    <row r="81" spans="1:16" s="252" customFormat="1" ht="15" customHeight="1" x14ac:dyDescent="0.25">
      <c r="A81" s="266">
        <v>13</v>
      </c>
      <c r="B81" s="297">
        <v>51370</v>
      </c>
      <c r="C81" s="272" t="s">
        <v>66</v>
      </c>
      <c r="D81" s="396">
        <v>2</v>
      </c>
      <c r="E81" s="405"/>
      <c r="F81" s="405">
        <v>100</v>
      </c>
      <c r="G81" s="405"/>
      <c r="H81" s="405"/>
      <c r="I81" s="405"/>
      <c r="J81" s="390">
        <v>62.5</v>
      </c>
      <c r="K81" s="271"/>
      <c r="L81" s="327">
        <f>D81</f>
        <v>2</v>
      </c>
      <c r="M81" s="328">
        <f t="shared" ref="M81" si="14">N81*L81/100</f>
        <v>0</v>
      </c>
      <c r="N81" s="329">
        <f t="shared" si="7"/>
        <v>0</v>
      </c>
      <c r="O81" s="328">
        <f t="shared" ref="O81" si="15">P81*L81/100</f>
        <v>0</v>
      </c>
      <c r="P81" s="330">
        <f>E81</f>
        <v>0</v>
      </c>
    </row>
    <row r="82" spans="1:16" s="252" customFormat="1" ht="15" customHeight="1" thickBot="1" x14ac:dyDescent="0.3">
      <c r="A82" s="266">
        <v>14</v>
      </c>
      <c r="B82" s="297">
        <v>51580</v>
      </c>
      <c r="C82" s="272" t="s">
        <v>124</v>
      </c>
      <c r="D82" s="351"/>
      <c r="E82" s="352"/>
      <c r="F82" s="352"/>
      <c r="G82" s="352"/>
      <c r="H82" s="352"/>
      <c r="I82" s="353"/>
      <c r="J82" s="294"/>
      <c r="K82" s="271"/>
      <c r="L82" s="331"/>
      <c r="M82" s="332"/>
      <c r="N82" s="333"/>
      <c r="O82" s="332"/>
      <c r="P82" s="334"/>
    </row>
    <row r="83" spans="1:16" s="252" customFormat="1" ht="15" customHeight="1" thickBot="1" x14ac:dyDescent="0.3">
      <c r="A83" s="283"/>
      <c r="B83" s="298"/>
      <c r="C83" s="285" t="s">
        <v>106</v>
      </c>
      <c r="D83" s="284">
        <f>SUM(D84:D114)</f>
        <v>40</v>
      </c>
      <c r="E83" s="286">
        <v>0</v>
      </c>
      <c r="F83" s="286">
        <v>91.111333333333334</v>
      </c>
      <c r="G83" s="286">
        <v>0</v>
      </c>
      <c r="H83" s="286">
        <v>8.8886666666666656</v>
      </c>
      <c r="I83" s="286">
        <v>0</v>
      </c>
      <c r="J83" s="287">
        <f>AVERAGE(J84:J114)</f>
        <v>55.059999999999995</v>
      </c>
      <c r="K83" s="271"/>
      <c r="L83" s="341">
        <f>D83</f>
        <v>40</v>
      </c>
      <c r="M83" s="342">
        <f>SUM(M84:M114)</f>
        <v>1.9998999999999998</v>
      </c>
      <c r="N83" s="343">
        <f t="shared" si="7"/>
        <v>8.8886666666666656</v>
      </c>
      <c r="O83" s="342">
        <f>SUM(O84:O114)</f>
        <v>0</v>
      </c>
      <c r="P83" s="344">
        <f>E83</f>
        <v>0</v>
      </c>
    </row>
    <row r="84" spans="1:16" s="252" customFormat="1" ht="15" customHeight="1" x14ac:dyDescent="0.25">
      <c r="A84" s="306">
        <v>1</v>
      </c>
      <c r="B84" s="300">
        <v>60010</v>
      </c>
      <c r="C84" s="269" t="s">
        <v>68</v>
      </c>
      <c r="D84" s="367">
        <v>2</v>
      </c>
      <c r="E84" s="373"/>
      <c r="F84" s="373">
        <v>100</v>
      </c>
      <c r="G84" s="373"/>
      <c r="H84" s="373"/>
      <c r="I84" s="373"/>
      <c r="J84" s="387">
        <v>45</v>
      </c>
      <c r="K84" s="271"/>
      <c r="L84" s="323">
        <f>D84</f>
        <v>2</v>
      </c>
      <c r="M84" s="324">
        <f t="shared" si="12"/>
        <v>0</v>
      </c>
      <c r="N84" s="325">
        <f t="shared" si="7"/>
        <v>0</v>
      </c>
      <c r="O84" s="324">
        <f t="shared" ref="O84:O111" si="16">P84*L84/100</f>
        <v>0</v>
      </c>
      <c r="P84" s="326">
        <f>E84</f>
        <v>0</v>
      </c>
    </row>
    <row r="85" spans="1:16" s="252" customFormat="1" ht="15" customHeight="1" x14ac:dyDescent="0.25">
      <c r="A85" s="273">
        <v>2</v>
      </c>
      <c r="B85" s="295">
        <v>60020</v>
      </c>
      <c r="C85" s="269" t="s">
        <v>69</v>
      </c>
      <c r="D85" s="347"/>
      <c r="E85" s="358"/>
      <c r="F85" s="358"/>
      <c r="G85" s="358"/>
      <c r="H85" s="358"/>
      <c r="I85" s="358"/>
      <c r="J85" s="291"/>
      <c r="K85" s="271"/>
      <c r="L85" s="327"/>
      <c r="M85" s="328"/>
      <c r="N85" s="329"/>
      <c r="O85" s="345"/>
      <c r="P85" s="330"/>
    </row>
    <row r="86" spans="1:16" s="252" customFormat="1" ht="15" customHeight="1" x14ac:dyDescent="0.25">
      <c r="A86" s="273">
        <v>3</v>
      </c>
      <c r="B86" s="295">
        <v>60050</v>
      </c>
      <c r="C86" s="269" t="s">
        <v>70</v>
      </c>
      <c r="D86" s="347"/>
      <c r="E86" s="358"/>
      <c r="F86" s="358"/>
      <c r="G86" s="358"/>
      <c r="H86" s="358"/>
      <c r="I86" s="358"/>
      <c r="J86" s="291"/>
      <c r="K86" s="271"/>
      <c r="L86" s="327"/>
      <c r="M86" s="328"/>
      <c r="N86" s="329"/>
      <c r="O86" s="328"/>
      <c r="P86" s="330"/>
    </row>
    <row r="87" spans="1:16" s="252" customFormat="1" ht="15" customHeight="1" x14ac:dyDescent="0.25">
      <c r="A87" s="273">
        <v>4</v>
      </c>
      <c r="B87" s="295">
        <v>60070</v>
      </c>
      <c r="C87" s="269" t="s">
        <v>71</v>
      </c>
      <c r="D87" s="396">
        <v>5</v>
      </c>
      <c r="E87" s="405"/>
      <c r="F87" s="405">
        <v>100</v>
      </c>
      <c r="G87" s="405"/>
      <c r="H87" s="405"/>
      <c r="I87" s="405"/>
      <c r="J87" s="387">
        <v>54.8</v>
      </c>
      <c r="K87" s="271"/>
      <c r="L87" s="327">
        <f>D87</f>
        <v>5</v>
      </c>
      <c r="M87" s="328">
        <f t="shared" ref="M87:M88" si="17">N87*L87/100</f>
        <v>0</v>
      </c>
      <c r="N87" s="329">
        <f t="shared" ref="N87:N123" si="18">G87+H87+I87</f>
        <v>0</v>
      </c>
      <c r="O87" s="328">
        <f t="shared" ref="O87:O88" si="19">P87*L87/100</f>
        <v>0</v>
      </c>
      <c r="P87" s="330">
        <f>E87</f>
        <v>0</v>
      </c>
    </row>
    <row r="88" spans="1:16" s="252" customFormat="1" ht="15" customHeight="1" x14ac:dyDescent="0.25">
      <c r="A88" s="273">
        <v>5</v>
      </c>
      <c r="B88" s="295">
        <v>60180</v>
      </c>
      <c r="C88" s="269" t="s">
        <v>72</v>
      </c>
      <c r="D88" s="396">
        <v>1</v>
      </c>
      <c r="E88" s="405"/>
      <c r="F88" s="405">
        <v>100</v>
      </c>
      <c r="G88" s="405"/>
      <c r="H88" s="405"/>
      <c r="I88" s="405"/>
      <c r="J88" s="387">
        <v>56</v>
      </c>
      <c r="K88" s="271"/>
      <c r="L88" s="327">
        <f>D88</f>
        <v>1</v>
      </c>
      <c r="M88" s="328">
        <f t="shared" si="17"/>
        <v>0</v>
      </c>
      <c r="N88" s="329">
        <f t="shared" si="18"/>
        <v>0</v>
      </c>
      <c r="O88" s="328">
        <f t="shared" si="19"/>
        <v>0</v>
      </c>
      <c r="P88" s="330">
        <f>E88</f>
        <v>0</v>
      </c>
    </row>
    <row r="89" spans="1:16" s="252" customFormat="1" ht="15" customHeight="1" x14ac:dyDescent="0.25">
      <c r="A89" s="273">
        <v>6</v>
      </c>
      <c r="B89" s="295">
        <v>60240</v>
      </c>
      <c r="C89" s="269" t="s">
        <v>73</v>
      </c>
      <c r="D89" s="347"/>
      <c r="E89" s="358"/>
      <c r="F89" s="358"/>
      <c r="G89" s="358"/>
      <c r="H89" s="358"/>
      <c r="I89" s="358"/>
      <c r="J89" s="291"/>
      <c r="K89" s="271"/>
      <c r="L89" s="327"/>
      <c r="M89" s="328"/>
      <c r="N89" s="329"/>
      <c r="O89" s="345"/>
      <c r="P89" s="330"/>
    </row>
    <row r="90" spans="1:16" s="252" customFormat="1" ht="15" customHeight="1" x14ac:dyDescent="0.25">
      <c r="A90" s="273">
        <v>7</v>
      </c>
      <c r="B90" s="295">
        <v>60560</v>
      </c>
      <c r="C90" s="269" t="s">
        <v>74</v>
      </c>
      <c r="D90" s="368"/>
      <c r="E90" s="372"/>
      <c r="F90" s="372"/>
      <c r="G90" s="372"/>
      <c r="H90" s="372"/>
      <c r="I90" s="372"/>
      <c r="J90" s="291"/>
      <c r="K90" s="271"/>
      <c r="L90" s="327"/>
      <c r="M90" s="328"/>
      <c r="N90" s="329"/>
      <c r="O90" s="328"/>
      <c r="P90" s="330"/>
    </row>
    <row r="91" spans="1:16" s="252" customFormat="1" ht="15" customHeight="1" x14ac:dyDescent="0.25">
      <c r="A91" s="273">
        <v>8</v>
      </c>
      <c r="B91" s="295">
        <v>60660</v>
      </c>
      <c r="C91" s="269" t="s">
        <v>75</v>
      </c>
      <c r="D91" s="368"/>
      <c r="E91" s="372"/>
      <c r="F91" s="372"/>
      <c r="G91" s="372"/>
      <c r="H91" s="372"/>
      <c r="I91" s="369"/>
      <c r="J91" s="291"/>
      <c r="K91" s="271"/>
      <c r="L91" s="327"/>
      <c r="M91" s="328"/>
      <c r="N91" s="329"/>
      <c r="O91" s="345"/>
      <c r="P91" s="330"/>
    </row>
    <row r="92" spans="1:16" s="252" customFormat="1" ht="15" customHeight="1" x14ac:dyDescent="0.25">
      <c r="A92" s="273">
        <v>9</v>
      </c>
      <c r="B92" s="302">
        <v>60001</v>
      </c>
      <c r="C92" s="265" t="s">
        <v>67</v>
      </c>
      <c r="D92" s="368"/>
      <c r="E92" s="372"/>
      <c r="F92" s="372"/>
      <c r="G92" s="372"/>
      <c r="H92" s="372"/>
      <c r="I92" s="369"/>
      <c r="J92" s="291"/>
      <c r="K92" s="271"/>
      <c r="L92" s="327"/>
      <c r="M92" s="328"/>
      <c r="N92" s="329"/>
      <c r="O92" s="345"/>
      <c r="P92" s="330"/>
    </row>
    <row r="93" spans="1:16" s="252" customFormat="1" ht="15" customHeight="1" x14ac:dyDescent="0.25">
      <c r="A93" s="273">
        <v>10</v>
      </c>
      <c r="B93" s="295">
        <v>60701</v>
      </c>
      <c r="C93" s="269" t="s">
        <v>76</v>
      </c>
      <c r="D93" s="368"/>
      <c r="E93" s="372"/>
      <c r="F93" s="372"/>
      <c r="G93" s="372"/>
      <c r="H93" s="372"/>
      <c r="I93" s="369"/>
      <c r="J93" s="292"/>
      <c r="K93" s="271"/>
      <c r="L93" s="327"/>
      <c r="M93" s="328"/>
      <c r="N93" s="329"/>
      <c r="O93" s="345"/>
      <c r="P93" s="330"/>
    </row>
    <row r="94" spans="1:16" s="252" customFormat="1" ht="15" customHeight="1" x14ac:dyDescent="0.25">
      <c r="A94" s="273">
        <v>11</v>
      </c>
      <c r="B94" s="295">
        <v>60850</v>
      </c>
      <c r="C94" s="269" t="s">
        <v>77</v>
      </c>
      <c r="D94" s="368"/>
      <c r="E94" s="372"/>
      <c r="F94" s="372"/>
      <c r="G94" s="372"/>
      <c r="H94" s="372"/>
      <c r="I94" s="369"/>
      <c r="J94" s="291"/>
      <c r="K94" s="271"/>
      <c r="L94" s="327"/>
      <c r="M94" s="328"/>
      <c r="N94" s="329"/>
      <c r="O94" s="345"/>
      <c r="P94" s="330"/>
    </row>
    <row r="95" spans="1:16" s="252" customFormat="1" ht="15" customHeight="1" x14ac:dyDescent="0.25">
      <c r="A95" s="273">
        <v>12</v>
      </c>
      <c r="B95" s="295">
        <v>60910</v>
      </c>
      <c r="C95" s="269" t="s">
        <v>78</v>
      </c>
      <c r="D95" s="396">
        <v>2</v>
      </c>
      <c r="E95" s="405"/>
      <c r="F95" s="405">
        <v>100</v>
      </c>
      <c r="G95" s="405"/>
      <c r="H95" s="405"/>
      <c r="I95" s="405"/>
      <c r="J95" s="387">
        <v>47</v>
      </c>
      <c r="K95" s="271"/>
      <c r="L95" s="327">
        <f>D95</f>
        <v>2</v>
      </c>
      <c r="M95" s="328">
        <f t="shared" si="12"/>
        <v>0</v>
      </c>
      <c r="N95" s="329">
        <f t="shared" si="18"/>
        <v>0</v>
      </c>
      <c r="O95" s="328">
        <f t="shared" si="16"/>
        <v>0</v>
      </c>
      <c r="P95" s="330">
        <f>E95</f>
        <v>0</v>
      </c>
    </row>
    <row r="96" spans="1:16" s="252" customFormat="1" ht="15" customHeight="1" x14ac:dyDescent="0.25">
      <c r="A96" s="273">
        <v>13</v>
      </c>
      <c r="B96" s="295">
        <v>60980</v>
      </c>
      <c r="C96" s="269" t="s">
        <v>79</v>
      </c>
      <c r="D96" s="413">
        <v>1</v>
      </c>
      <c r="E96" s="415"/>
      <c r="F96" s="415">
        <v>100</v>
      </c>
      <c r="G96" s="415"/>
      <c r="H96" s="415"/>
      <c r="I96" s="415"/>
      <c r="J96" s="387">
        <v>52</v>
      </c>
      <c r="K96" s="271"/>
      <c r="L96" s="327">
        <f>D96</f>
        <v>1</v>
      </c>
      <c r="M96" s="328">
        <f t="shared" si="12"/>
        <v>0</v>
      </c>
      <c r="N96" s="329">
        <f t="shared" si="18"/>
        <v>0</v>
      </c>
      <c r="O96" s="328">
        <f t="shared" si="16"/>
        <v>0</v>
      </c>
      <c r="P96" s="330">
        <f>E96</f>
        <v>0</v>
      </c>
    </row>
    <row r="97" spans="1:16" s="252" customFormat="1" ht="15" customHeight="1" x14ac:dyDescent="0.25">
      <c r="A97" s="273">
        <v>14</v>
      </c>
      <c r="B97" s="295">
        <v>61080</v>
      </c>
      <c r="C97" s="269" t="s">
        <v>80</v>
      </c>
      <c r="D97" s="367"/>
      <c r="E97" s="373"/>
      <c r="F97" s="373"/>
      <c r="G97" s="373"/>
      <c r="H97" s="373"/>
      <c r="I97" s="373"/>
      <c r="J97" s="291"/>
      <c r="K97" s="271"/>
      <c r="L97" s="327"/>
      <c r="M97" s="328"/>
      <c r="N97" s="329"/>
      <c r="O97" s="328"/>
      <c r="P97" s="330"/>
    </row>
    <row r="98" spans="1:16" s="252" customFormat="1" ht="15" customHeight="1" x14ac:dyDescent="0.25">
      <c r="A98" s="273">
        <v>15</v>
      </c>
      <c r="B98" s="295">
        <v>61150</v>
      </c>
      <c r="C98" s="269" t="s">
        <v>81</v>
      </c>
      <c r="D98" s="396">
        <v>9</v>
      </c>
      <c r="E98" s="405"/>
      <c r="F98" s="405">
        <v>100</v>
      </c>
      <c r="G98" s="405"/>
      <c r="H98" s="405"/>
      <c r="I98" s="405"/>
      <c r="J98" s="387">
        <v>54.8</v>
      </c>
      <c r="K98" s="271"/>
      <c r="L98" s="327">
        <f>D98</f>
        <v>9</v>
      </c>
      <c r="M98" s="328">
        <f t="shared" si="12"/>
        <v>0</v>
      </c>
      <c r="N98" s="329">
        <f t="shared" si="18"/>
        <v>0</v>
      </c>
      <c r="O98" s="328">
        <f t="shared" si="16"/>
        <v>0</v>
      </c>
      <c r="P98" s="330">
        <f>E98</f>
        <v>0</v>
      </c>
    </row>
    <row r="99" spans="1:16" s="252" customFormat="1" ht="15" customHeight="1" x14ac:dyDescent="0.25">
      <c r="A99" s="273">
        <v>16</v>
      </c>
      <c r="B99" s="295">
        <v>61210</v>
      </c>
      <c r="C99" s="269" t="s">
        <v>82</v>
      </c>
      <c r="D99" s="396">
        <v>2</v>
      </c>
      <c r="E99" s="405"/>
      <c r="F99" s="405">
        <v>100</v>
      </c>
      <c r="G99" s="405"/>
      <c r="H99" s="405"/>
      <c r="I99" s="405"/>
      <c r="J99" s="387">
        <v>43.5</v>
      </c>
      <c r="K99" s="271"/>
      <c r="L99" s="327">
        <f>D99</f>
        <v>2</v>
      </c>
      <c r="M99" s="328">
        <f t="shared" si="12"/>
        <v>0</v>
      </c>
      <c r="N99" s="329">
        <f t="shared" si="18"/>
        <v>0</v>
      </c>
      <c r="O99" s="328">
        <f t="shared" si="16"/>
        <v>0</v>
      </c>
      <c r="P99" s="330">
        <f>E99</f>
        <v>0</v>
      </c>
    </row>
    <row r="100" spans="1:16" s="252" customFormat="1" ht="15" customHeight="1" x14ac:dyDescent="0.25">
      <c r="A100" s="273">
        <v>17</v>
      </c>
      <c r="B100" s="295">
        <v>61290</v>
      </c>
      <c r="C100" s="269" t="s">
        <v>83</v>
      </c>
      <c r="D100" s="396">
        <v>1</v>
      </c>
      <c r="E100" s="405"/>
      <c r="F100" s="405">
        <v>100</v>
      </c>
      <c r="G100" s="405"/>
      <c r="H100" s="405"/>
      <c r="I100" s="405"/>
      <c r="J100" s="387">
        <v>57</v>
      </c>
      <c r="K100" s="271"/>
      <c r="L100" s="327">
        <f>D100</f>
        <v>1</v>
      </c>
      <c r="M100" s="328">
        <f t="shared" si="12"/>
        <v>0</v>
      </c>
      <c r="N100" s="329">
        <f t="shared" si="18"/>
        <v>0</v>
      </c>
      <c r="O100" s="345">
        <f t="shared" si="16"/>
        <v>0</v>
      </c>
      <c r="P100" s="330">
        <f>E100</f>
        <v>0</v>
      </c>
    </row>
    <row r="101" spans="1:16" s="252" customFormat="1" ht="15" customHeight="1" x14ac:dyDescent="0.25">
      <c r="A101" s="273">
        <v>18</v>
      </c>
      <c r="B101" s="295">
        <v>61340</v>
      </c>
      <c r="C101" s="269" t="s">
        <v>84</v>
      </c>
      <c r="D101" s="347"/>
      <c r="E101" s="358"/>
      <c r="F101" s="358"/>
      <c r="G101" s="358"/>
      <c r="H101" s="358"/>
      <c r="I101" s="358"/>
      <c r="J101" s="291"/>
      <c r="K101" s="271"/>
      <c r="L101" s="327"/>
      <c r="M101" s="328"/>
      <c r="N101" s="329"/>
      <c r="O101" s="345"/>
      <c r="P101" s="330"/>
    </row>
    <row r="102" spans="1:16" s="252" customFormat="1" ht="15" customHeight="1" x14ac:dyDescent="0.25">
      <c r="A102" s="306">
        <v>19</v>
      </c>
      <c r="B102" s="295">
        <v>61390</v>
      </c>
      <c r="C102" s="269" t="s">
        <v>85</v>
      </c>
      <c r="D102" s="367"/>
      <c r="E102" s="373"/>
      <c r="F102" s="373"/>
      <c r="G102" s="373"/>
      <c r="H102" s="373"/>
      <c r="I102" s="358"/>
      <c r="J102" s="291"/>
      <c r="K102" s="271"/>
      <c r="L102" s="327"/>
      <c r="M102" s="328"/>
      <c r="N102" s="329"/>
      <c r="O102" s="328"/>
      <c r="P102" s="330"/>
    </row>
    <row r="103" spans="1:16" s="252" customFormat="1" ht="15" customHeight="1" x14ac:dyDescent="0.25">
      <c r="A103" s="267">
        <v>20</v>
      </c>
      <c r="B103" s="295">
        <v>61410</v>
      </c>
      <c r="C103" s="269" t="s">
        <v>86</v>
      </c>
      <c r="D103" s="347"/>
      <c r="E103" s="358"/>
      <c r="F103" s="358"/>
      <c r="G103" s="358"/>
      <c r="H103" s="358"/>
      <c r="I103" s="358"/>
      <c r="J103" s="291"/>
      <c r="K103" s="271"/>
      <c r="L103" s="327"/>
      <c r="M103" s="328"/>
      <c r="N103" s="329"/>
      <c r="O103" s="328"/>
      <c r="P103" s="330"/>
    </row>
    <row r="104" spans="1:16" s="252" customFormat="1" ht="15" customHeight="1" x14ac:dyDescent="0.25">
      <c r="A104" s="262">
        <v>21</v>
      </c>
      <c r="B104" s="295">
        <v>61430</v>
      </c>
      <c r="C104" s="269" t="s">
        <v>114</v>
      </c>
      <c r="D104" s="367">
        <v>1</v>
      </c>
      <c r="E104" s="373"/>
      <c r="F104" s="373">
        <v>100</v>
      </c>
      <c r="G104" s="373"/>
      <c r="H104" s="373"/>
      <c r="I104" s="373"/>
      <c r="J104" s="387">
        <v>47</v>
      </c>
      <c r="K104" s="271"/>
      <c r="L104" s="327">
        <f>D104</f>
        <v>1</v>
      </c>
      <c r="M104" s="328">
        <f t="shared" si="12"/>
        <v>0</v>
      </c>
      <c r="N104" s="329">
        <f t="shared" si="18"/>
        <v>0</v>
      </c>
      <c r="O104" s="328">
        <f t="shared" si="16"/>
        <v>0</v>
      </c>
      <c r="P104" s="330">
        <f>E104</f>
        <v>0</v>
      </c>
    </row>
    <row r="105" spans="1:16" s="252" customFormat="1" ht="15" customHeight="1" x14ac:dyDescent="0.25">
      <c r="A105" s="262">
        <v>22</v>
      </c>
      <c r="B105" s="295">
        <v>61440</v>
      </c>
      <c r="C105" s="269" t="s">
        <v>87</v>
      </c>
      <c r="D105" s="347"/>
      <c r="E105" s="358"/>
      <c r="F105" s="358"/>
      <c r="G105" s="358"/>
      <c r="H105" s="358"/>
      <c r="I105" s="358"/>
      <c r="J105" s="291"/>
      <c r="K105" s="271"/>
      <c r="L105" s="327"/>
      <c r="M105" s="328"/>
      <c r="N105" s="329"/>
      <c r="O105" s="328"/>
      <c r="P105" s="330"/>
    </row>
    <row r="106" spans="1:16" s="252" customFormat="1" ht="15" customHeight="1" x14ac:dyDescent="0.25">
      <c r="A106" s="262">
        <v>23</v>
      </c>
      <c r="B106" s="295">
        <v>61450</v>
      </c>
      <c r="C106" s="269" t="s">
        <v>115</v>
      </c>
      <c r="D106" s="396">
        <v>1</v>
      </c>
      <c r="E106" s="405"/>
      <c r="F106" s="405"/>
      <c r="G106" s="405"/>
      <c r="H106" s="405">
        <v>100</v>
      </c>
      <c r="I106" s="405"/>
      <c r="J106" s="387">
        <v>83</v>
      </c>
      <c r="K106" s="271"/>
      <c r="L106" s="327">
        <f t="shared" ref="L106:L111" si="20">D106</f>
        <v>1</v>
      </c>
      <c r="M106" s="328">
        <f t="shared" si="12"/>
        <v>1</v>
      </c>
      <c r="N106" s="329">
        <f t="shared" si="18"/>
        <v>100</v>
      </c>
      <c r="O106" s="328">
        <f t="shared" si="16"/>
        <v>0</v>
      </c>
      <c r="P106" s="330">
        <f t="shared" ref="P106:P111" si="21">E106</f>
        <v>0</v>
      </c>
    </row>
    <row r="107" spans="1:16" s="252" customFormat="1" ht="15" customHeight="1" x14ac:dyDescent="0.25">
      <c r="A107" s="262">
        <v>24</v>
      </c>
      <c r="B107" s="295">
        <v>61470</v>
      </c>
      <c r="C107" s="269" t="s">
        <v>88</v>
      </c>
      <c r="D107" s="396">
        <v>3</v>
      </c>
      <c r="E107" s="405"/>
      <c r="F107" s="405">
        <v>66.67</v>
      </c>
      <c r="G107" s="405"/>
      <c r="H107" s="405">
        <v>33.33</v>
      </c>
      <c r="I107" s="405"/>
      <c r="J107" s="387">
        <v>62.3</v>
      </c>
      <c r="K107" s="271"/>
      <c r="L107" s="327">
        <f t="shared" si="20"/>
        <v>3</v>
      </c>
      <c r="M107" s="328">
        <f t="shared" si="12"/>
        <v>0.9998999999999999</v>
      </c>
      <c r="N107" s="329">
        <f t="shared" si="18"/>
        <v>33.33</v>
      </c>
      <c r="O107" s="328">
        <f t="shared" si="16"/>
        <v>0</v>
      </c>
      <c r="P107" s="330">
        <f t="shared" si="21"/>
        <v>0</v>
      </c>
    </row>
    <row r="108" spans="1:16" s="252" customFormat="1" ht="15" customHeight="1" x14ac:dyDescent="0.25">
      <c r="A108" s="262">
        <v>25</v>
      </c>
      <c r="B108" s="295">
        <v>61490</v>
      </c>
      <c r="C108" s="269" t="s">
        <v>116</v>
      </c>
      <c r="D108" s="367">
        <v>1</v>
      </c>
      <c r="E108" s="373"/>
      <c r="F108" s="373">
        <v>100</v>
      </c>
      <c r="G108" s="373"/>
      <c r="H108" s="373"/>
      <c r="I108" s="414"/>
      <c r="J108" s="387">
        <v>64</v>
      </c>
      <c r="K108" s="271"/>
      <c r="L108" s="327">
        <f t="shared" si="20"/>
        <v>1</v>
      </c>
      <c r="M108" s="328">
        <f t="shared" si="12"/>
        <v>0</v>
      </c>
      <c r="N108" s="329">
        <f t="shared" si="18"/>
        <v>0</v>
      </c>
      <c r="O108" s="328">
        <f t="shared" si="16"/>
        <v>0</v>
      </c>
      <c r="P108" s="330">
        <f t="shared" si="21"/>
        <v>0</v>
      </c>
    </row>
    <row r="109" spans="1:16" s="252" customFormat="1" ht="15" customHeight="1" x14ac:dyDescent="0.25">
      <c r="A109" s="262">
        <v>26</v>
      </c>
      <c r="B109" s="295">
        <v>61500</v>
      </c>
      <c r="C109" s="269" t="s">
        <v>117</v>
      </c>
      <c r="D109" s="367">
        <v>6</v>
      </c>
      <c r="E109" s="373"/>
      <c r="F109" s="373">
        <v>100</v>
      </c>
      <c r="G109" s="373"/>
      <c r="H109" s="373"/>
      <c r="I109" s="373"/>
      <c r="J109" s="387">
        <v>43</v>
      </c>
      <c r="K109" s="271"/>
      <c r="L109" s="327">
        <f t="shared" si="20"/>
        <v>6</v>
      </c>
      <c r="M109" s="328">
        <f t="shared" si="12"/>
        <v>0</v>
      </c>
      <c r="N109" s="329">
        <f t="shared" si="18"/>
        <v>0</v>
      </c>
      <c r="O109" s="328">
        <f t="shared" si="16"/>
        <v>0</v>
      </c>
      <c r="P109" s="330">
        <f t="shared" si="21"/>
        <v>0</v>
      </c>
    </row>
    <row r="110" spans="1:16" s="252" customFormat="1" ht="15" customHeight="1" x14ac:dyDescent="0.25">
      <c r="A110" s="262">
        <v>27</v>
      </c>
      <c r="B110" s="295">
        <v>61510</v>
      </c>
      <c r="C110" s="269" t="s">
        <v>89</v>
      </c>
      <c r="D110" s="367">
        <v>2</v>
      </c>
      <c r="E110" s="373"/>
      <c r="F110" s="373">
        <v>100</v>
      </c>
      <c r="G110" s="373"/>
      <c r="H110" s="373"/>
      <c r="I110" s="414"/>
      <c r="J110" s="391">
        <v>62.7</v>
      </c>
      <c r="K110" s="271"/>
      <c r="L110" s="327">
        <f t="shared" si="20"/>
        <v>2</v>
      </c>
      <c r="M110" s="328">
        <f t="shared" si="12"/>
        <v>0</v>
      </c>
      <c r="N110" s="329">
        <f t="shared" si="18"/>
        <v>0</v>
      </c>
      <c r="O110" s="328">
        <f t="shared" si="16"/>
        <v>0</v>
      </c>
      <c r="P110" s="330">
        <f t="shared" si="21"/>
        <v>0</v>
      </c>
    </row>
    <row r="111" spans="1:16" s="252" customFormat="1" ht="15" customHeight="1" x14ac:dyDescent="0.25">
      <c r="A111" s="262">
        <v>28</v>
      </c>
      <c r="B111" s="297">
        <v>61520</v>
      </c>
      <c r="C111" s="272" t="s">
        <v>118</v>
      </c>
      <c r="D111" s="367">
        <v>3</v>
      </c>
      <c r="E111" s="373"/>
      <c r="F111" s="373">
        <v>100</v>
      </c>
      <c r="G111" s="373"/>
      <c r="H111" s="373"/>
      <c r="I111" s="412"/>
      <c r="J111" s="387">
        <v>53.8</v>
      </c>
      <c r="K111" s="271"/>
      <c r="L111" s="327">
        <f t="shared" si="20"/>
        <v>3</v>
      </c>
      <c r="M111" s="328">
        <f t="shared" si="12"/>
        <v>0</v>
      </c>
      <c r="N111" s="329">
        <f t="shared" si="18"/>
        <v>0</v>
      </c>
      <c r="O111" s="328">
        <f t="shared" si="16"/>
        <v>0</v>
      </c>
      <c r="P111" s="330">
        <f t="shared" si="21"/>
        <v>0</v>
      </c>
    </row>
    <row r="112" spans="1:16" s="252" customFormat="1" ht="15" customHeight="1" x14ac:dyDescent="0.25">
      <c r="A112" s="266">
        <v>29</v>
      </c>
      <c r="B112" s="297">
        <v>61540</v>
      </c>
      <c r="C112" s="272" t="s">
        <v>119</v>
      </c>
      <c r="D112" s="355"/>
      <c r="E112" s="356"/>
      <c r="F112" s="356"/>
      <c r="G112" s="356"/>
      <c r="H112" s="356"/>
      <c r="I112" s="357"/>
      <c r="J112" s="294"/>
      <c r="K112" s="271"/>
      <c r="L112" s="327"/>
      <c r="M112" s="328"/>
      <c r="N112" s="329"/>
      <c r="O112" s="328"/>
      <c r="P112" s="330"/>
    </row>
    <row r="113" spans="1:16" s="252" customFormat="1" ht="15" customHeight="1" x14ac:dyDescent="0.25">
      <c r="A113" s="266">
        <v>30</v>
      </c>
      <c r="B113" s="297">
        <v>61560</v>
      </c>
      <c r="C113" s="272" t="s">
        <v>121</v>
      </c>
      <c r="D113" s="367"/>
      <c r="E113" s="373"/>
      <c r="F113" s="373"/>
      <c r="G113" s="373"/>
      <c r="H113" s="373"/>
      <c r="I113" s="369"/>
      <c r="J113" s="294"/>
      <c r="K113" s="271"/>
      <c r="L113" s="327"/>
      <c r="M113" s="328"/>
      <c r="N113" s="329"/>
      <c r="O113" s="345"/>
      <c r="P113" s="330"/>
    </row>
    <row r="114" spans="1:16" s="252" customFormat="1" ht="15" customHeight="1" thickBot="1" x14ac:dyDescent="0.3">
      <c r="A114" s="263">
        <v>31</v>
      </c>
      <c r="B114" s="297">
        <v>61570</v>
      </c>
      <c r="C114" s="272" t="s">
        <v>123</v>
      </c>
      <c r="D114" s="368"/>
      <c r="E114" s="372"/>
      <c r="F114" s="372"/>
      <c r="G114" s="372"/>
      <c r="H114" s="372"/>
      <c r="I114" s="372"/>
      <c r="J114" s="293"/>
      <c r="K114" s="271"/>
      <c r="L114" s="331"/>
      <c r="M114" s="332"/>
      <c r="N114" s="333"/>
      <c r="O114" s="332"/>
      <c r="P114" s="334"/>
    </row>
    <row r="115" spans="1:16" s="252" customFormat="1" ht="15" customHeight="1" thickBot="1" x14ac:dyDescent="0.3">
      <c r="A115" s="288"/>
      <c r="B115" s="303"/>
      <c r="C115" s="285" t="s">
        <v>107</v>
      </c>
      <c r="D115" s="313">
        <f>SUM(D116:D124)</f>
        <v>5</v>
      </c>
      <c r="E115" s="286">
        <v>11.11</v>
      </c>
      <c r="F115" s="286">
        <v>44.443333333333328</v>
      </c>
      <c r="G115" s="286">
        <v>11.11</v>
      </c>
      <c r="H115" s="286">
        <v>33.333333333333336</v>
      </c>
      <c r="I115" s="286">
        <v>0</v>
      </c>
      <c r="J115" s="287">
        <f>AVERAGE(J116:J124)</f>
        <v>60</v>
      </c>
      <c r="K115" s="271"/>
      <c r="L115" s="341">
        <f>D115</f>
        <v>5</v>
      </c>
      <c r="M115" s="342">
        <f>SUM(M116:M124)</f>
        <v>1.9998999999999998</v>
      </c>
      <c r="N115" s="343">
        <f t="shared" si="18"/>
        <v>44.443333333333335</v>
      </c>
      <c r="O115" s="342">
        <f>SUM(O116:O124)</f>
        <v>0.9998999999999999</v>
      </c>
      <c r="P115" s="344">
        <f>E115</f>
        <v>11.11</v>
      </c>
    </row>
    <row r="116" spans="1:16" s="252" customFormat="1" ht="15" customHeight="1" x14ac:dyDescent="0.25">
      <c r="A116" s="261">
        <v>1</v>
      </c>
      <c r="B116" s="296">
        <v>70020</v>
      </c>
      <c r="C116" s="264" t="s">
        <v>90</v>
      </c>
      <c r="D116" s="359"/>
      <c r="E116" s="360"/>
      <c r="F116" s="360"/>
      <c r="G116" s="360"/>
      <c r="H116" s="360"/>
      <c r="I116" s="360"/>
      <c r="J116" s="290"/>
      <c r="K116" s="271"/>
      <c r="L116" s="323"/>
      <c r="M116" s="324"/>
      <c r="N116" s="325"/>
      <c r="O116" s="324"/>
      <c r="P116" s="326"/>
    </row>
    <row r="117" spans="1:16" s="252" customFormat="1" ht="15" customHeight="1" x14ac:dyDescent="0.25">
      <c r="A117" s="267">
        <v>2</v>
      </c>
      <c r="B117" s="295">
        <v>70110</v>
      </c>
      <c r="C117" s="269" t="s">
        <v>93</v>
      </c>
      <c r="D117" s="347"/>
      <c r="E117" s="358"/>
      <c r="F117" s="358"/>
      <c r="G117" s="358"/>
      <c r="H117" s="358"/>
      <c r="I117" s="358"/>
      <c r="J117" s="291"/>
      <c r="K117" s="271"/>
      <c r="L117" s="327"/>
      <c r="M117" s="328"/>
      <c r="N117" s="329"/>
      <c r="O117" s="328"/>
      <c r="P117" s="330"/>
    </row>
    <row r="118" spans="1:16" s="252" customFormat="1" ht="15" customHeight="1" x14ac:dyDescent="0.25">
      <c r="A118" s="262">
        <v>3</v>
      </c>
      <c r="B118" s="295">
        <v>70021</v>
      </c>
      <c r="C118" s="269" t="s">
        <v>91</v>
      </c>
      <c r="D118" s="367"/>
      <c r="E118" s="373"/>
      <c r="F118" s="373"/>
      <c r="G118" s="373"/>
      <c r="H118" s="373"/>
      <c r="I118" s="373"/>
      <c r="J118" s="291"/>
      <c r="K118" s="271"/>
      <c r="L118" s="327"/>
      <c r="M118" s="328"/>
      <c r="N118" s="329"/>
      <c r="O118" s="328"/>
      <c r="P118" s="330"/>
    </row>
    <row r="119" spans="1:16" s="252" customFormat="1" ht="15" customHeight="1" x14ac:dyDescent="0.25">
      <c r="A119" s="262">
        <v>4</v>
      </c>
      <c r="B119" s="295">
        <v>70040</v>
      </c>
      <c r="C119" s="269" t="s">
        <v>92</v>
      </c>
      <c r="D119" s="347"/>
      <c r="E119" s="358"/>
      <c r="F119" s="358"/>
      <c r="G119" s="358"/>
      <c r="H119" s="358"/>
      <c r="I119" s="358"/>
      <c r="J119" s="291"/>
      <c r="K119" s="271"/>
      <c r="L119" s="327"/>
      <c r="M119" s="328"/>
      <c r="N119" s="329"/>
      <c r="O119" s="328"/>
      <c r="P119" s="330"/>
    </row>
    <row r="120" spans="1:16" s="252" customFormat="1" ht="15" customHeight="1" x14ac:dyDescent="0.25">
      <c r="A120" s="262">
        <v>5</v>
      </c>
      <c r="B120" s="295">
        <v>70100</v>
      </c>
      <c r="C120" s="269" t="s">
        <v>108</v>
      </c>
      <c r="D120" s="396">
        <v>1</v>
      </c>
      <c r="E120" s="405"/>
      <c r="F120" s="405"/>
      <c r="G120" s="405"/>
      <c r="H120" s="405">
        <v>100</v>
      </c>
      <c r="I120" s="405"/>
      <c r="J120" s="387">
        <v>87</v>
      </c>
      <c r="K120" s="271"/>
      <c r="L120" s="327">
        <f>D120</f>
        <v>1</v>
      </c>
      <c r="M120" s="328">
        <f t="shared" ref="M120" si="22">N120*L120/100</f>
        <v>1</v>
      </c>
      <c r="N120" s="329">
        <f t="shared" si="18"/>
        <v>100</v>
      </c>
      <c r="O120" s="328">
        <f t="shared" ref="O120:O123" si="23">P120*L120/100</f>
        <v>0</v>
      </c>
      <c r="P120" s="330">
        <f>E120</f>
        <v>0</v>
      </c>
    </row>
    <row r="121" spans="1:16" s="252" customFormat="1" ht="15" customHeight="1" x14ac:dyDescent="0.25">
      <c r="A121" s="262">
        <v>6</v>
      </c>
      <c r="B121" s="295">
        <v>70270</v>
      </c>
      <c r="C121" s="269" t="s">
        <v>94</v>
      </c>
      <c r="D121" s="367">
        <v>3</v>
      </c>
      <c r="E121" s="373">
        <v>33.33</v>
      </c>
      <c r="F121" s="373">
        <v>33.33</v>
      </c>
      <c r="G121" s="373">
        <v>33.33</v>
      </c>
      <c r="H121" s="373"/>
      <c r="I121" s="414"/>
      <c r="J121" s="387">
        <v>53</v>
      </c>
      <c r="K121" s="271"/>
      <c r="L121" s="327">
        <f>D121</f>
        <v>3</v>
      </c>
      <c r="M121" s="328">
        <f t="shared" si="12"/>
        <v>0.9998999999999999</v>
      </c>
      <c r="N121" s="329">
        <f t="shared" si="18"/>
        <v>33.33</v>
      </c>
      <c r="O121" s="328">
        <f t="shared" si="23"/>
        <v>0.9998999999999999</v>
      </c>
      <c r="P121" s="330">
        <f>E121</f>
        <v>33.33</v>
      </c>
    </row>
    <row r="122" spans="1:16" s="252" customFormat="1" ht="15" customHeight="1" x14ac:dyDescent="0.25">
      <c r="A122" s="262">
        <v>7</v>
      </c>
      <c r="B122" s="295">
        <v>70510</v>
      </c>
      <c r="C122" s="269" t="s">
        <v>95</v>
      </c>
      <c r="D122" s="367"/>
      <c r="E122" s="373"/>
      <c r="F122" s="373"/>
      <c r="G122" s="373"/>
      <c r="H122" s="373"/>
      <c r="I122" s="369"/>
      <c r="J122" s="291"/>
      <c r="K122" s="271"/>
      <c r="L122" s="327"/>
      <c r="M122" s="328"/>
      <c r="N122" s="329"/>
      <c r="O122" s="328"/>
      <c r="P122" s="335"/>
    </row>
    <row r="123" spans="1:16" s="252" customFormat="1" ht="15" customHeight="1" x14ac:dyDescent="0.25">
      <c r="A123" s="266">
        <v>8</v>
      </c>
      <c r="B123" s="297">
        <v>10880</v>
      </c>
      <c r="C123" s="272" t="s">
        <v>120</v>
      </c>
      <c r="D123" s="413">
        <v>1</v>
      </c>
      <c r="E123" s="415"/>
      <c r="F123" s="415">
        <v>100</v>
      </c>
      <c r="G123" s="415"/>
      <c r="H123" s="415"/>
      <c r="I123" s="414"/>
      <c r="J123" s="390">
        <v>40</v>
      </c>
      <c r="K123" s="271"/>
      <c r="L123" s="327">
        <f>D123</f>
        <v>1</v>
      </c>
      <c r="M123" s="328">
        <f t="shared" si="12"/>
        <v>0</v>
      </c>
      <c r="N123" s="329">
        <f t="shared" si="18"/>
        <v>0</v>
      </c>
      <c r="O123" s="328">
        <f t="shared" si="23"/>
        <v>0</v>
      </c>
      <c r="P123" s="330">
        <f>E123</f>
        <v>0</v>
      </c>
    </row>
    <row r="124" spans="1:16" s="252" customFormat="1" ht="15" customHeight="1" thickBot="1" x14ac:dyDescent="0.3">
      <c r="A124" s="263">
        <v>9</v>
      </c>
      <c r="B124" s="299">
        <v>10890</v>
      </c>
      <c r="C124" s="270" t="s">
        <v>122</v>
      </c>
      <c r="D124" s="370"/>
      <c r="E124" s="371"/>
      <c r="F124" s="371"/>
      <c r="G124" s="371"/>
      <c r="H124" s="371"/>
      <c r="I124" s="371"/>
      <c r="J124" s="293"/>
      <c r="K124" s="271"/>
      <c r="L124" s="336"/>
      <c r="M124" s="337"/>
      <c r="N124" s="338"/>
      <c r="O124" s="337"/>
      <c r="P124" s="339"/>
    </row>
    <row r="125" spans="1:16" ht="15" customHeight="1" x14ac:dyDescent="0.25">
      <c r="A125" s="257"/>
      <c r="B125" s="257"/>
      <c r="C125" s="257"/>
      <c r="D125" s="437" t="s">
        <v>98</v>
      </c>
      <c r="E125" s="437"/>
      <c r="F125" s="437"/>
      <c r="G125" s="437"/>
      <c r="H125" s="437"/>
      <c r="I125" s="437"/>
      <c r="J125" s="304">
        <f>AVERAGE(J7,J9:J16,J18:J29,J31:J47,J49:J67,J69:J82,J84:J114,J116:J124)</f>
        <v>58.438095238095244</v>
      </c>
      <c r="K125" s="255"/>
      <c r="N125" s="340"/>
      <c r="O125" s="340"/>
      <c r="P125" s="340"/>
    </row>
    <row r="126" spans="1:16" ht="15" customHeight="1" x14ac:dyDescent="0.25">
      <c r="A126" s="257"/>
      <c r="B126" s="257"/>
      <c r="C126" s="257"/>
      <c r="D126" s="257"/>
      <c r="E126" s="258"/>
      <c r="F126" s="258"/>
      <c r="G126" s="258"/>
      <c r="H126" s="259"/>
      <c r="I126" s="259"/>
      <c r="J126" s="260"/>
      <c r="K126" s="25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61" priority="1" stopIfTrue="1" operator="equal">
      <formula>$J$125</formula>
    </cfRule>
    <cfRule type="containsBlanks" dxfId="60" priority="9" stopIfTrue="1">
      <formula>LEN(TRIM(J6))=0</formula>
    </cfRule>
    <cfRule type="cellIs" dxfId="59" priority="10" stopIfTrue="1" operator="lessThan">
      <formula>50</formula>
    </cfRule>
    <cfRule type="cellIs" dxfId="58" priority="11" stopIfTrue="1" operator="between">
      <formula>$J$125</formula>
      <formula>50</formula>
    </cfRule>
    <cfRule type="cellIs" dxfId="57" priority="12" stopIfTrue="1" operator="between">
      <formula>75</formula>
      <formula>$J$125</formula>
    </cfRule>
    <cfRule type="cellIs" dxfId="56" priority="17" stopIfTrue="1" operator="greaterThanOrEqual">
      <formula>75</formula>
    </cfRule>
  </conditionalFormatting>
  <conditionalFormatting sqref="O7:P124">
    <cfRule type="containsBlanks" dxfId="55" priority="3">
      <formula>LEN(TRIM(O7))=0</formula>
    </cfRule>
    <cfRule type="cellIs" dxfId="54" priority="5" operator="equal">
      <formula>0</formula>
    </cfRule>
    <cfRule type="cellIs" dxfId="53" priority="7" operator="between">
      <formula>0.1</formula>
      <formula>9.99</formula>
    </cfRule>
    <cfRule type="cellIs" dxfId="52" priority="8" operator="greaterThanOrEqual">
      <formula>10</formula>
    </cfRule>
  </conditionalFormatting>
  <conditionalFormatting sqref="N7:N124">
    <cfRule type="containsBlanks" dxfId="51" priority="2">
      <formula>LEN(TRIM(N7))=0</formula>
    </cfRule>
    <cfRule type="cellIs" dxfId="50" priority="13" operator="lessThan">
      <formula>50</formula>
    </cfRule>
    <cfRule type="cellIs" dxfId="49" priority="14" operator="between">
      <formula>50</formula>
      <formula>50.004</formula>
    </cfRule>
    <cfRule type="cellIs" dxfId="48" priority="15" operator="between">
      <formula>50</formula>
      <formula>90</formula>
    </cfRule>
    <cfRule type="cellIs" dxfId="47" priority="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51" customWidth="1"/>
    <col min="2" max="2" width="9.7109375" style="251" customWidth="1"/>
    <col min="3" max="3" width="31.7109375" style="251" customWidth="1"/>
    <col min="4" max="4" width="8.7109375" style="251" customWidth="1"/>
    <col min="5" max="9" width="7.7109375" style="251" customWidth="1"/>
    <col min="10" max="10" width="8.7109375" style="253" customWidth="1"/>
    <col min="11" max="11" width="7.85546875" style="251" customWidth="1"/>
    <col min="12" max="16" width="10.7109375" style="251" customWidth="1"/>
    <col min="17" max="17" width="9.28515625" style="251" customWidth="1"/>
    <col min="18" max="16384" width="9.140625" style="251"/>
  </cols>
  <sheetData>
    <row r="1" spans="1:17" ht="18" customHeight="1" x14ac:dyDescent="0.25">
      <c r="L1" s="346"/>
      <c r="M1" s="419" t="s">
        <v>134</v>
      </c>
    </row>
    <row r="2" spans="1:17" ht="18" customHeight="1" x14ac:dyDescent="0.25">
      <c r="A2" s="255"/>
      <c r="B2" s="255"/>
      <c r="C2" s="428" t="s">
        <v>144</v>
      </c>
      <c r="D2" s="428"/>
      <c r="E2" s="310"/>
      <c r="F2" s="310"/>
      <c r="G2" s="310"/>
      <c r="H2" s="310"/>
      <c r="I2" s="310"/>
      <c r="J2" s="276">
        <v>2019</v>
      </c>
      <c r="K2" s="255"/>
      <c r="L2" s="277"/>
      <c r="M2" s="419" t="s">
        <v>135</v>
      </c>
    </row>
    <row r="3" spans="1:17" ht="18" customHeight="1" thickBot="1" x14ac:dyDescent="0.3">
      <c r="A3" s="255"/>
      <c r="B3" s="255"/>
      <c r="C3" s="255"/>
      <c r="D3" s="255"/>
      <c r="E3" s="255"/>
      <c r="F3" s="255"/>
      <c r="G3" s="255"/>
      <c r="H3" s="255"/>
      <c r="I3" s="255"/>
      <c r="J3" s="256"/>
      <c r="K3" s="255"/>
      <c r="L3" s="316"/>
      <c r="M3" s="419" t="s">
        <v>136</v>
      </c>
    </row>
    <row r="4" spans="1:17" ht="18" customHeight="1" thickBot="1" x14ac:dyDescent="0.3">
      <c r="A4" s="431" t="s">
        <v>0</v>
      </c>
      <c r="B4" s="433" t="s">
        <v>1</v>
      </c>
      <c r="C4" s="433" t="s">
        <v>2</v>
      </c>
      <c r="D4" s="438" t="s">
        <v>3</v>
      </c>
      <c r="E4" s="440" t="s">
        <v>130</v>
      </c>
      <c r="F4" s="441"/>
      <c r="G4" s="441"/>
      <c r="H4" s="441"/>
      <c r="I4" s="442"/>
      <c r="J4" s="435" t="s">
        <v>99</v>
      </c>
      <c r="K4" s="255"/>
      <c r="L4" s="268"/>
      <c r="M4" s="419" t="s">
        <v>137</v>
      </c>
    </row>
    <row r="5" spans="1:17" ht="43.5" customHeight="1" thickBot="1" x14ac:dyDescent="0.3">
      <c r="A5" s="432"/>
      <c r="B5" s="434"/>
      <c r="C5" s="434"/>
      <c r="D5" s="439"/>
      <c r="E5" s="376" t="s">
        <v>126</v>
      </c>
      <c r="F5" s="254" t="s">
        <v>142</v>
      </c>
      <c r="G5" s="254" t="s">
        <v>141</v>
      </c>
      <c r="H5" s="254" t="s">
        <v>127</v>
      </c>
      <c r="I5" s="254">
        <v>100</v>
      </c>
      <c r="J5" s="436"/>
      <c r="K5" s="255"/>
      <c r="L5" s="317" t="s">
        <v>125</v>
      </c>
      <c r="M5" s="318" t="s">
        <v>138</v>
      </c>
      <c r="N5" s="318" t="s">
        <v>139</v>
      </c>
      <c r="O5" s="318" t="s">
        <v>128</v>
      </c>
      <c r="P5" s="318" t="s">
        <v>129</v>
      </c>
    </row>
    <row r="6" spans="1:17" ht="15" customHeight="1" thickBot="1" x14ac:dyDescent="0.3">
      <c r="A6" s="278"/>
      <c r="B6" s="279"/>
      <c r="C6" s="279" t="s">
        <v>100</v>
      </c>
      <c r="D6" s="280">
        <f>D7+D8+D17+D30+D48+D68+D83+D115</f>
        <v>80</v>
      </c>
      <c r="E6" s="409">
        <v>7.5</v>
      </c>
      <c r="F6" s="409">
        <v>73.75</v>
      </c>
      <c r="G6" s="409">
        <v>10</v>
      </c>
      <c r="H6" s="409">
        <v>8.75</v>
      </c>
      <c r="I6" s="409">
        <v>0</v>
      </c>
      <c r="J6" s="395">
        <v>57.26</v>
      </c>
      <c r="K6" s="271"/>
      <c r="L6" s="341">
        <f>D6</f>
        <v>80</v>
      </c>
      <c r="M6" s="342">
        <f>M7+M8+M17+M30+M48+M68+M83+M115</f>
        <v>14.9998</v>
      </c>
      <c r="N6" s="343">
        <f>G6+H6+I6</f>
        <v>18.75</v>
      </c>
      <c r="O6" s="342">
        <f>O7+O8+O17+O30+O48+O68+O83+O115</f>
        <v>5.9997999999999996</v>
      </c>
      <c r="P6" s="344">
        <f>E6</f>
        <v>7.5</v>
      </c>
      <c r="Q6" s="305"/>
    </row>
    <row r="7" spans="1:17" ht="15" customHeight="1" thickBot="1" x14ac:dyDescent="0.3">
      <c r="A7" s="365">
        <v>1</v>
      </c>
      <c r="B7" s="363">
        <v>50050</v>
      </c>
      <c r="C7" s="366" t="s">
        <v>55</v>
      </c>
      <c r="D7" s="417"/>
      <c r="E7" s="402"/>
      <c r="F7" s="402"/>
      <c r="G7" s="402"/>
      <c r="H7" s="402"/>
      <c r="I7" s="402"/>
      <c r="J7" s="408"/>
      <c r="K7" s="309"/>
      <c r="L7" s="319"/>
      <c r="M7" s="320"/>
      <c r="N7" s="321"/>
      <c r="O7" s="320"/>
      <c r="P7" s="322"/>
      <c r="Q7" s="307"/>
    </row>
    <row r="8" spans="1:17" ht="15" customHeight="1" thickBot="1" x14ac:dyDescent="0.3">
      <c r="A8" s="281"/>
      <c r="B8" s="275"/>
      <c r="C8" s="282" t="s">
        <v>101</v>
      </c>
      <c r="D8" s="282">
        <f>SUM(D9:D16)</f>
        <v>10</v>
      </c>
      <c r="E8" s="392">
        <v>12.5</v>
      </c>
      <c r="F8" s="392">
        <v>87.5</v>
      </c>
      <c r="G8" s="392">
        <v>0</v>
      </c>
      <c r="H8" s="392">
        <v>0</v>
      </c>
      <c r="I8" s="392">
        <v>0</v>
      </c>
      <c r="J8" s="385">
        <f>AVERAGE(J9:J16)</f>
        <v>55.25</v>
      </c>
      <c r="K8" s="271"/>
      <c r="L8" s="341">
        <f>D8</f>
        <v>10</v>
      </c>
      <c r="M8" s="342">
        <f>SUM(M9:M16)</f>
        <v>0</v>
      </c>
      <c r="N8" s="343">
        <f t="shared" ref="N8:N69" si="0">G8+H8+I8</f>
        <v>0</v>
      </c>
      <c r="O8" s="342">
        <f>SUM(O9:O16)</f>
        <v>1</v>
      </c>
      <c r="P8" s="344">
        <f>E8</f>
        <v>12.5</v>
      </c>
      <c r="Q8" s="312"/>
    </row>
    <row r="9" spans="1:17" s="252" customFormat="1" ht="15" customHeight="1" x14ac:dyDescent="0.25">
      <c r="A9" s="262">
        <v>1</v>
      </c>
      <c r="B9" s="295">
        <v>10002</v>
      </c>
      <c r="C9" s="269" t="s">
        <v>5</v>
      </c>
      <c r="D9" s="418">
        <v>2</v>
      </c>
      <c r="E9" s="405">
        <v>50</v>
      </c>
      <c r="F9" s="405">
        <v>50</v>
      </c>
      <c r="G9" s="405"/>
      <c r="H9" s="405"/>
      <c r="I9" s="405"/>
      <c r="J9" s="387">
        <v>42</v>
      </c>
      <c r="K9" s="271"/>
      <c r="L9" s="327">
        <f>D9</f>
        <v>2</v>
      </c>
      <c r="M9" s="328">
        <f t="shared" ref="M9:M69" si="1">N9*L9/100</f>
        <v>0</v>
      </c>
      <c r="N9" s="329">
        <f t="shared" si="0"/>
        <v>0</v>
      </c>
      <c r="O9" s="328">
        <f t="shared" ref="O9:O69" si="2">P9*L9/100</f>
        <v>1</v>
      </c>
      <c r="P9" s="330">
        <f>E9</f>
        <v>50</v>
      </c>
      <c r="Q9" s="308"/>
    </row>
    <row r="10" spans="1:17" s="252" customFormat="1" ht="15" customHeight="1" x14ac:dyDescent="0.25">
      <c r="A10" s="262">
        <v>2</v>
      </c>
      <c r="B10" s="295">
        <v>10090</v>
      </c>
      <c r="C10" s="269" t="s">
        <v>7</v>
      </c>
      <c r="D10" s="416">
        <v>1</v>
      </c>
      <c r="E10" s="405"/>
      <c r="F10" s="405">
        <v>100</v>
      </c>
      <c r="G10" s="405"/>
      <c r="H10" s="405"/>
      <c r="I10" s="405"/>
      <c r="J10" s="387">
        <v>60</v>
      </c>
      <c r="K10" s="271"/>
      <c r="L10" s="327">
        <f>D10</f>
        <v>1</v>
      </c>
      <c r="M10" s="328">
        <f t="shared" si="1"/>
        <v>0</v>
      </c>
      <c r="N10" s="329">
        <f t="shared" si="0"/>
        <v>0</v>
      </c>
      <c r="O10" s="328">
        <f t="shared" si="2"/>
        <v>0</v>
      </c>
      <c r="P10" s="330">
        <f>E10</f>
        <v>0</v>
      </c>
      <c r="Q10" s="308"/>
    </row>
    <row r="11" spans="1:17" s="252" customFormat="1" ht="15" customHeight="1" x14ac:dyDescent="0.25">
      <c r="A11" s="262">
        <v>3</v>
      </c>
      <c r="B11" s="297">
        <v>10004</v>
      </c>
      <c r="C11" s="272" t="s">
        <v>6</v>
      </c>
      <c r="D11" s="416"/>
      <c r="E11" s="373"/>
      <c r="F11" s="373"/>
      <c r="G11" s="373"/>
      <c r="H11" s="373"/>
      <c r="I11" s="412"/>
      <c r="J11" s="390"/>
      <c r="K11" s="271"/>
      <c r="L11" s="327"/>
      <c r="M11" s="328"/>
      <c r="N11" s="329"/>
      <c r="O11" s="328"/>
      <c r="P11" s="330"/>
      <c r="Q11" s="308"/>
    </row>
    <row r="12" spans="1:17" s="252" customFormat="1" ht="14.25" customHeight="1" x14ac:dyDescent="0.25">
      <c r="A12" s="262">
        <v>4</v>
      </c>
      <c r="B12" s="295">
        <v>10001</v>
      </c>
      <c r="C12" s="269" t="s">
        <v>4</v>
      </c>
      <c r="D12" s="416"/>
      <c r="E12" s="373"/>
      <c r="F12" s="373"/>
      <c r="G12" s="373"/>
      <c r="H12" s="373"/>
      <c r="I12" s="414"/>
      <c r="J12" s="387"/>
      <c r="K12" s="271"/>
      <c r="L12" s="327"/>
      <c r="M12" s="328"/>
      <c r="N12" s="329"/>
      <c r="O12" s="328"/>
      <c r="P12" s="330"/>
      <c r="Q12" s="308"/>
    </row>
    <row r="13" spans="1:17" s="252" customFormat="1" ht="15" customHeight="1" x14ac:dyDescent="0.25">
      <c r="A13" s="262">
        <v>5</v>
      </c>
      <c r="B13" s="295">
        <v>10120</v>
      </c>
      <c r="C13" s="269" t="s">
        <v>8</v>
      </c>
      <c r="D13" s="418"/>
      <c r="E13" s="373"/>
      <c r="F13" s="373"/>
      <c r="G13" s="373"/>
      <c r="H13" s="373"/>
      <c r="I13" s="373"/>
      <c r="J13" s="387"/>
      <c r="K13" s="271"/>
      <c r="L13" s="327"/>
      <c r="M13" s="328"/>
      <c r="N13" s="329"/>
      <c r="O13" s="328"/>
      <c r="P13" s="330"/>
      <c r="Q13" s="308"/>
    </row>
    <row r="14" spans="1:17" s="252" customFormat="1" ht="15" customHeight="1" x14ac:dyDescent="0.25">
      <c r="A14" s="262">
        <v>6</v>
      </c>
      <c r="B14" s="295">
        <v>10190</v>
      </c>
      <c r="C14" s="269" t="s">
        <v>9</v>
      </c>
      <c r="D14" s="416"/>
      <c r="E14" s="405"/>
      <c r="F14" s="405"/>
      <c r="G14" s="405"/>
      <c r="H14" s="405"/>
      <c r="I14" s="405"/>
      <c r="J14" s="387"/>
      <c r="K14" s="271"/>
      <c r="L14" s="327"/>
      <c r="M14" s="328"/>
      <c r="N14" s="329"/>
      <c r="O14" s="328"/>
      <c r="P14" s="330"/>
      <c r="Q14" s="311"/>
    </row>
    <row r="15" spans="1:17" s="252" customFormat="1" ht="15" customHeight="1" x14ac:dyDescent="0.25">
      <c r="A15" s="262">
        <v>7</v>
      </c>
      <c r="B15" s="295">
        <v>10320</v>
      </c>
      <c r="C15" s="269" t="s">
        <v>10</v>
      </c>
      <c r="D15" s="416">
        <v>1</v>
      </c>
      <c r="E15" s="373"/>
      <c r="F15" s="373">
        <v>100</v>
      </c>
      <c r="G15" s="373"/>
      <c r="H15" s="373"/>
      <c r="I15" s="414"/>
      <c r="J15" s="387">
        <v>61</v>
      </c>
      <c r="K15" s="271"/>
      <c r="L15" s="327">
        <f>D15</f>
        <v>1</v>
      </c>
      <c r="M15" s="328">
        <f t="shared" si="1"/>
        <v>0</v>
      </c>
      <c r="N15" s="329">
        <f t="shared" si="0"/>
        <v>0</v>
      </c>
      <c r="O15" s="328">
        <f t="shared" si="2"/>
        <v>0</v>
      </c>
      <c r="P15" s="330">
        <f>E15</f>
        <v>0</v>
      </c>
      <c r="Q15" s="308"/>
    </row>
    <row r="16" spans="1:17" s="252" customFormat="1" ht="15" customHeight="1" thickBot="1" x14ac:dyDescent="0.3">
      <c r="A16" s="263">
        <v>8</v>
      </c>
      <c r="B16" s="299">
        <v>10860</v>
      </c>
      <c r="C16" s="270" t="s">
        <v>112</v>
      </c>
      <c r="D16" s="416">
        <v>6</v>
      </c>
      <c r="E16" s="373"/>
      <c r="F16" s="373">
        <v>100</v>
      </c>
      <c r="G16" s="373"/>
      <c r="H16" s="373"/>
      <c r="I16" s="373"/>
      <c r="J16" s="389">
        <v>58</v>
      </c>
      <c r="K16" s="271"/>
      <c r="L16" s="331">
        <f>D16</f>
        <v>6</v>
      </c>
      <c r="M16" s="332">
        <f t="shared" si="1"/>
        <v>0</v>
      </c>
      <c r="N16" s="333">
        <f t="shared" si="0"/>
        <v>0</v>
      </c>
      <c r="O16" s="332">
        <f t="shared" si="2"/>
        <v>0</v>
      </c>
      <c r="P16" s="334">
        <f>E16</f>
        <v>0</v>
      </c>
      <c r="Q16" s="308"/>
    </row>
    <row r="17" spans="1:17" s="252" customFormat="1" ht="15" customHeight="1" thickBot="1" x14ac:dyDescent="0.3">
      <c r="A17" s="283"/>
      <c r="B17" s="298"/>
      <c r="C17" s="285" t="s">
        <v>102</v>
      </c>
      <c r="D17" s="380">
        <f>SUM(D18:D29)</f>
        <v>6</v>
      </c>
      <c r="E17" s="383">
        <v>0</v>
      </c>
      <c r="F17" s="383">
        <v>100</v>
      </c>
      <c r="G17" s="383">
        <v>0</v>
      </c>
      <c r="H17" s="383">
        <v>0</v>
      </c>
      <c r="I17" s="383">
        <v>0</v>
      </c>
      <c r="J17" s="384">
        <f>AVERAGE(J18:J29)</f>
        <v>59</v>
      </c>
      <c r="K17" s="271"/>
      <c r="L17" s="341">
        <f>D17</f>
        <v>6</v>
      </c>
      <c r="M17" s="342">
        <f>SUM(M18:M29)</f>
        <v>0</v>
      </c>
      <c r="N17" s="343">
        <f t="shared" si="0"/>
        <v>0</v>
      </c>
      <c r="O17" s="342">
        <f>SUM(O18:O29)</f>
        <v>0</v>
      </c>
      <c r="P17" s="344">
        <f>E17</f>
        <v>0</v>
      </c>
      <c r="Q17" s="308"/>
    </row>
    <row r="18" spans="1:17" s="252" customFormat="1" ht="15" customHeight="1" x14ac:dyDescent="0.25">
      <c r="A18" s="261">
        <v>1</v>
      </c>
      <c r="B18" s="296">
        <v>20040</v>
      </c>
      <c r="C18" s="264" t="s">
        <v>11</v>
      </c>
      <c r="D18" s="416">
        <v>1</v>
      </c>
      <c r="E18" s="405"/>
      <c r="F18" s="405">
        <v>100</v>
      </c>
      <c r="G18" s="405"/>
      <c r="H18" s="405"/>
      <c r="I18" s="405"/>
      <c r="J18" s="386">
        <v>52</v>
      </c>
      <c r="K18" s="271"/>
      <c r="L18" s="323">
        <f>D18</f>
        <v>1</v>
      </c>
      <c r="M18" s="324">
        <f t="shared" ref="M18" si="3">N18*L18/100</f>
        <v>0</v>
      </c>
      <c r="N18" s="325">
        <f t="shared" si="0"/>
        <v>0</v>
      </c>
      <c r="O18" s="324">
        <f t="shared" ref="O18" si="4">P18*L18/100</f>
        <v>0</v>
      </c>
      <c r="P18" s="326">
        <f>E18</f>
        <v>0</v>
      </c>
      <c r="Q18" s="308"/>
    </row>
    <row r="19" spans="1:17" s="252" customFormat="1" ht="15" customHeight="1" x14ac:dyDescent="0.25">
      <c r="A19" s="267">
        <v>2</v>
      </c>
      <c r="B19" s="295">
        <v>20061</v>
      </c>
      <c r="C19" s="269" t="s">
        <v>13</v>
      </c>
      <c r="D19" s="418"/>
      <c r="E19" s="405"/>
      <c r="F19" s="405"/>
      <c r="G19" s="405"/>
      <c r="H19" s="405"/>
      <c r="I19" s="405"/>
      <c r="J19" s="387"/>
      <c r="K19" s="271"/>
      <c r="L19" s="327"/>
      <c r="M19" s="328"/>
      <c r="N19" s="329"/>
      <c r="O19" s="328"/>
      <c r="P19" s="330"/>
      <c r="Q19" s="308"/>
    </row>
    <row r="20" spans="1:17" s="252" customFormat="1" ht="15" customHeight="1" x14ac:dyDescent="0.25">
      <c r="A20" s="267">
        <v>3</v>
      </c>
      <c r="B20" s="295">
        <v>21020</v>
      </c>
      <c r="C20" s="269" t="s">
        <v>21</v>
      </c>
      <c r="D20" s="416"/>
      <c r="E20" s="405"/>
      <c r="F20" s="405"/>
      <c r="G20" s="405"/>
      <c r="H20" s="405"/>
      <c r="I20" s="405"/>
      <c r="J20" s="387"/>
      <c r="K20" s="271"/>
      <c r="L20" s="327"/>
      <c r="M20" s="328"/>
      <c r="N20" s="329"/>
      <c r="O20" s="328"/>
      <c r="P20" s="330"/>
      <c r="Q20" s="308"/>
    </row>
    <row r="21" spans="1:17" s="252" customFormat="1" ht="15" customHeight="1" x14ac:dyDescent="0.25">
      <c r="A21" s="262">
        <v>4</v>
      </c>
      <c r="B21" s="295">
        <v>20060</v>
      </c>
      <c r="C21" s="269" t="s">
        <v>12</v>
      </c>
      <c r="D21" s="416"/>
      <c r="E21" s="373"/>
      <c r="F21" s="373"/>
      <c r="G21" s="373"/>
      <c r="H21" s="373"/>
      <c r="I21" s="373"/>
      <c r="J21" s="387"/>
      <c r="K21" s="271"/>
      <c r="L21" s="327"/>
      <c r="M21" s="328"/>
      <c r="N21" s="329"/>
      <c r="O21" s="328"/>
      <c r="P21" s="330"/>
      <c r="Q21" s="308"/>
    </row>
    <row r="22" spans="1:17" s="252" customFormat="1" ht="15" customHeight="1" x14ac:dyDescent="0.25">
      <c r="A22" s="262">
        <v>5</v>
      </c>
      <c r="B22" s="295">
        <v>20400</v>
      </c>
      <c r="C22" s="269" t="s">
        <v>15</v>
      </c>
      <c r="D22" s="416"/>
      <c r="E22" s="373"/>
      <c r="F22" s="373"/>
      <c r="G22" s="373"/>
      <c r="H22" s="373"/>
      <c r="I22" s="373"/>
      <c r="J22" s="387"/>
      <c r="K22" s="271"/>
      <c r="L22" s="327"/>
      <c r="M22" s="328"/>
      <c r="N22" s="329"/>
      <c r="O22" s="328"/>
      <c r="P22" s="330"/>
      <c r="Q22" s="308"/>
    </row>
    <row r="23" spans="1:17" s="252" customFormat="1" ht="15" customHeight="1" x14ac:dyDescent="0.25">
      <c r="A23" s="262">
        <v>6</v>
      </c>
      <c r="B23" s="295">
        <v>20080</v>
      </c>
      <c r="C23" s="269" t="s">
        <v>14</v>
      </c>
      <c r="D23" s="416"/>
      <c r="E23" s="415"/>
      <c r="F23" s="415"/>
      <c r="G23" s="415"/>
      <c r="H23" s="415"/>
      <c r="I23" s="410"/>
      <c r="J23" s="387"/>
      <c r="K23" s="271"/>
      <c r="L23" s="327"/>
      <c r="M23" s="328"/>
      <c r="N23" s="329"/>
      <c r="O23" s="328"/>
      <c r="P23" s="330"/>
    </row>
    <row r="24" spans="1:17" s="252" customFormat="1" ht="15" customHeight="1" x14ac:dyDescent="0.25">
      <c r="A24" s="262">
        <v>7</v>
      </c>
      <c r="B24" s="295">
        <v>20460</v>
      </c>
      <c r="C24" s="269" t="s">
        <v>16</v>
      </c>
      <c r="D24" s="416">
        <v>1</v>
      </c>
      <c r="E24" s="405"/>
      <c r="F24" s="405">
        <v>100</v>
      </c>
      <c r="G24" s="405"/>
      <c r="H24" s="405"/>
      <c r="I24" s="405"/>
      <c r="J24" s="387">
        <v>47</v>
      </c>
      <c r="K24" s="271"/>
      <c r="L24" s="327">
        <f>D24</f>
        <v>1</v>
      </c>
      <c r="M24" s="328">
        <f t="shared" si="1"/>
        <v>0</v>
      </c>
      <c r="N24" s="329">
        <f t="shared" si="0"/>
        <v>0</v>
      </c>
      <c r="O24" s="328">
        <f t="shared" si="2"/>
        <v>0</v>
      </c>
      <c r="P24" s="330">
        <f>E24</f>
        <v>0</v>
      </c>
    </row>
    <row r="25" spans="1:17" s="252" customFormat="1" ht="15" customHeight="1" x14ac:dyDescent="0.25">
      <c r="A25" s="262">
        <v>8</v>
      </c>
      <c r="B25" s="295">
        <v>20550</v>
      </c>
      <c r="C25" s="269" t="s">
        <v>17</v>
      </c>
      <c r="D25" s="367">
        <v>1</v>
      </c>
      <c r="E25" s="373"/>
      <c r="F25" s="373">
        <v>100</v>
      </c>
      <c r="G25" s="373"/>
      <c r="H25" s="373"/>
      <c r="I25" s="405"/>
      <c r="J25" s="387">
        <v>67</v>
      </c>
      <c r="K25" s="271"/>
      <c r="L25" s="327">
        <f>D25</f>
        <v>1</v>
      </c>
      <c r="M25" s="328">
        <f t="shared" ref="M25" si="5">N25*L25/100</f>
        <v>0</v>
      </c>
      <c r="N25" s="329">
        <f t="shared" ref="N25" si="6">G25+H25+I25</f>
        <v>0</v>
      </c>
      <c r="O25" s="345">
        <f t="shared" ref="O25" si="7">P25*L25/100</f>
        <v>0</v>
      </c>
      <c r="P25" s="330">
        <f>E25</f>
        <v>0</v>
      </c>
    </row>
    <row r="26" spans="1:17" s="252" customFormat="1" ht="15" customHeight="1" x14ac:dyDescent="0.25">
      <c r="A26" s="262">
        <v>9</v>
      </c>
      <c r="B26" s="295">
        <v>20630</v>
      </c>
      <c r="C26" s="269" t="s">
        <v>18</v>
      </c>
      <c r="D26" s="367">
        <v>1</v>
      </c>
      <c r="E26" s="373"/>
      <c r="F26" s="373">
        <v>100</v>
      </c>
      <c r="G26" s="373"/>
      <c r="H26" s="373"/>
      <c r="I26" s="405"/>
      <c r="J26" s="387">
        <v>62</v>
      </c>
      <c r="K26" s="271"/>
      <c r="L26" s="327">
        <f>D26</f>
        <v>1</v>
      </c>
      <c r="M26" s="328">
        <f t="shared" si="1"/>
        <v>0</v>
      </c>
      <c r="N26" s="329">
        <f t="shared" si="0"/>
        <v>0</v>
      </c>
      <c r="O26" s="345">
        <f t="shared" si="2"/>
        <v>0</v>
      </c>
      <c r="P26" s="330">
        <f>E26</f>
        <v>0</v>
      </c>
    </row>
    <row r="27" spans="1:17" s="252" customFormat="1" ht="15" customHeight="1" x14ac:dyDescent="0.25">
      <c r="A27" s="262">
        <v>10</v>
      </c>
      <c r="B27" s="295">
        <v>20810</v>
      </c>
      <c r="C27" s="269" t="s">
        <v>19</v>
      </c>
      <c r="D27" s="396"/>
      <c r="E27" s="405"/>
      <c r="F27" s="405"/>
      <c r="G27" s="405"/>
      <c r="H27" s="405"/>
      <c r="I27" s="405"/>
      <c r="J27" s="387"/>
      <c r="K27" s="271"/>
      <c r="L27" s="327"/>
      <c r="M27" s="328"/>
      <c r="N27" s="329"/>
      <c r="O27" s="345"/>
      <c r="P27" s="330"/>
    </row>
    <row r="28" spans="1:17" s="252" customFormat="1" ht="15" customHeight="1" x14ac:dyDescent="0.25">
      <c r="A28" s="262">
        <v>11</v>
      </c>
      <c r="B28" s="295">
        <v>20900</v>
      </c>
      <c r="C28" s="269" t="s">
        <v>20</v>
      </c>
      <c r="D28" s="396">
        <v>1</v>
      </c>
      <c r="E28" s="405"/>
      <c r="F28" s="405">
        <v>100</v>
      </c>
      <c r="G28" s="405"/>
      <c r="H28" s="405"/>
      <c r="I28" s="405"/>
      <c r="J28" s="387">
        <v>60</v>
      </c>
      <c r="K28" s="271"/>
      <c r="L28" s="327">
        <f>D28</f>
        <v>1</v>
      </c>
      <c r="M28" s="328">
        <f t="shared" si="1"/>
        <v>0</v>
      </c>
      <c r="N28" s="329">
        <f t="shared" si="0"/>
        <v>0</v>
      </c>
      <c r="O28" s="345">
        <f t="shared" si="2"/>
        <v>0</v>
      </c>
      <c r="P28" s="330">
        <f>E28</f>
        <v>0</v>
      </c>
    </row>
    <row r="29" spans="1:17" s="252" customFormat="1" ht="15" customHeight="1" thickBot="1" x14ac:dyDescent="0.3">
      <c r="A29" s="263">
        <v>12</v>
      </c>
      <c r="B29" s="299">
        <v>21350</v>
      </c>
      <c r="C29" s="270" t="s">
        <v>22</v>
      </c>
      <c r="D29" s="397">
        <v>1</v>
      </c>
      <c r="E29" s="398"/>
      <c r="F29" s="398">
        <v>100</v>
      </c>
      <c r="G29" s="398"/>
      <c r="H29" s="398"/>
      <c r="I29" s="399"/>
      <c r="J29" s="389">
        <v>66</v>
      </c>
      <c r="K29" s="271"/>
      <c r="L29" s="331">
        <f>D29</f>
        <v>1</v>
      </c>
      <c r="M29" s="332">
        <f t="shared" si="1"/>
        <v>0</v>
      </c>
      <c r="N29" s="333">
        <f t="shared" si="0"/>
        <v>0</v>
      </c>
      <c r="O29" s="361">
        <f t="shared" si="2"/>
        <v>0</v>
      </c>
      <c r="P29" s="334">
        <f>E29</f>
        <v>0</v>
      </c>
    </row>
    <row r="30" spans="1:17" s="252" customFormat="1" ht="15" customHeight="1" thickBot="1" x14ac:dyDescent="0.3">
      <c r="A30" s="283"/>
      <c r="B30" s="298"/>
      <c r="C30" s="285" t="s">
        <v>103</v>
      </c>
      <c r="D30" s="284">
        <f>SUM(D31:D47)</f>
        <v>5</v>
      </c>
      <c r="E30" s="383">
        <v>0</v>
      </c>
      <c r="F30" s="383">
        <v>100</v>
      </c>
      <c r="G30" s="383">
        <v>0</v>
      </c>
      <c r="H30" s="383">
        <v>0</v>
      </c>
      <c r="I30" s="383">
        <v>0</v>
      </c>
      <c r="J30" s="384">
        <f>AVERAGE(J31:J47)</f>
        <v>51</v>
      </c>
      <c r="K30" s="271"/>
      <c r="L30" s="341">
        <f>D30</f>
        <v>5</v>
      </c>
      <c r="M30" s="342">
        <f>SUM(M31:M47)</f>
        <v>0</v>
      </c>
      <c r="N30" s="343">
        <f t="shared" si="0"/>
        <v>0</v>
      </c>
      <c r="O30" s="342">
        <f>SUM(O31:O47)</f>
        <v>0</v>
      </c>
      <c r="P30" s="344">
        <f>E30</f>
        <v>0</v>
      </c>
    </row>
    <row r="31" spans="1:17" s="252" customFormat="1" ht="15" customHeight="1" x14ac:dyDescent="0.25">
      <c r="A31" s="261">
        <v>1</v>
      </c>
      <c r="B31" s="296">
        <v>30070</v>
      </c>
      <c r="C31" s="264" t="s">
        <v>24</v>
      </c>
      <c r="D31" s="367"/>
      <c r="E31" s="373"/>
      <c r="F31" s="373"/>
      <c r="G31" s="373"/>
      <c r="H31" s="373"/>
      <c r="I31" s="373"/>
      <c r="J31" s="386"/>
      <c r="K31" s="258"/>
      <c r="L31" s="323"/>
      <c r="M31" s="324"/>
      <c r="N31" s="325"/>
      <c r="O31" s="324"/>
      <c r="P31" s="326"/>
    </row>
    <row r="32" spans="1:17" s="252" customFormat="1" ht="15" customHeight="1" x14ac:dyDescent="0.25">
      <c r="A32" s="262">
        <v>2</v>
      </c>
      <c r="B32" s="295">
        <v>30480</v>
      </c>
      <c r="C32" s="269" t="s">
        <v>111</v>
      </c>
      <c r="D32" s="396">
        <v>2</v>
      </c>
      <c r="E32" s="405"/>
      <c r="F32" s="405">
        <v>100</v>
      </c>
      <c r="G32" s="405"/>
      <c r="H32" s="405"/>
      <c r="I32" s="405"/>
      <c r="J32" s="387">
        <v>56</v>
      </c>
      <c r="K32" s="258"/>
      <c r="L32" s="327">
        <f>D32</f>
        <v>2</v>
      </c>
      <c r="M32" s="328">
        <f t="shared" si="1"/>
        <v>0</v>
      </c>
      <c r="N32" s="329">
        <f t="shared" si="0"/>
        <v>0</v>
      </c>
      <c r="O32" s="328">
        <f t="shared" si="2"/>
        <v>0</v>
      </c>
      <c r="P32" s="330">
        <f>E32</f>
        <v>0</v>
      </c>
    </row>
    <row r="33" spans="1:16" s="252" customFormat="1" ht="15" customHeight="1" x14ac:dyDescent="0.25">
      <c r="A33" s="262">
        <v>3</v>
      </c>
      <c r="B33" s="297">
        <v>30460</v>
      </c>
      <c r="C33" s="272" t="s">
        <v>29</v>
      </c>
      <c r="D33" s="367">
        <v>1</v>
      </c>
      <c r="E33" s="373"/>
      <c r="F33" s="373">
        <v>100</v>
      </c>
      <c r="G33" s="373"/>
      <c r="H33" s="373"/>
      <c r="I33" s="373"/>
      <c r="J33" s="390">
        <v>42</v>
      </c>
      <c r="K33" s="258"/>
      <c r="L33" s="327">
        <f>D33</f>
        <v>1</v>
      </c>
      <c r="M33" s="328">
        <f t="shared" si="1"/>
        <v>0</v>
      </c>
      <c r="N33" s="329">
        <f t="shared" si="0"/>
        <v>0</v>
      </c>
      <c r="O33" s="328">
        <f t="shared" si="2"/>
        <v>0</v>
      </c>
      <c r="P33" s="330">
        <f>E33</f>
        <v>0</v>
      </c>
    </row>
    <row r="34" spans="1:16" s="252" customFormat="1" ht="15" customHeight="1" x14ac:dyDescent="0.25">
      <c r="A34" s="262">
        <v>4</v>
      </c>
      <c r="B34" s="295">
        <v>30030</v>
      </c>
      <c r="C34" s="269" t="s">
        <v>23</v>
      </c>
      <c r="D34" s="367"/>
      <c r="E34" s="373"/>
      <c r="F34" s="373"/>
      <c r="G34" s="373"/>
      <c r="H34" s="373"/>
      <c r="I34" s="411"/>
      <c r="J34" s="387"/>
      <c r="K34" s="258"/>
      <c r="L34" s="327"/>
      <c r="M34" s="328"/>
      <c r="N34" s="329"/>
      <c r="O34" s="328"/>
      <c r="P34" s="330"/>
    </row>
    <row r="35" spans="1:16" s="252" customFormat="1" ht="15" customHeight="1" x14ac:dyDescent="0.25">
      <c r="A35" s="262">
        <v>5</v>
      </c>
      <c r="B35" s="295">
        <v>31000</v>
      </c>
      <c r="C35" s="269" t="s">
        <v>37</v>
      </c>
      <c r="D35" s="367"/>
      <c r="E35" s="373"/>
      <c r="F35" s="373"/>
      <c r="G35" s="373"/>
      <c r="H35" s="373"/>
      <c r="I35" s="414"/>
      <c r="J35" s="387"/>
      <c r="K35" s="258"/>
      <c r="L35" s="327"/>
      <c r="M35" s="328"/>
      <c r="N35" s="329"/>
      <c r="O35" s="328"/>
      <c r="P35" s="330"/>
    </row>
    <row r="36" spans="1:16" s="252" customFormat="1" ht="15" customHeight="1" x14ac:dyDescent="0.25">
      <c r="A36" s="262">
        <v>6</v>
      </c>
      <c r="B36" s="295">
        <v>30130</v>
      </c>
      <c r="C36" s="269" t="s">
        <v>25</v>
      </c>
      <c r="D36" s="396"/>
      <c r="E36" s="405"/>
      <c r="F36" s="405"/>
      <c r="G36" s="405"/>
      <c r="H36" s="405"/>
      <c r="I36" s="405"/>
      <c r="J36" s="387"/>
      <c r="K36" s="258"/>
      <c r="L36" s="327"/>
      <c r="M36" s="328"/>
      <c r="N36" s="329"/>
      <c r="O36" s="328"/>
      <c r="P36" s="330"/>
    </row>
    <row r="37" spans="1:16" s="252" customFormat="1" ht="15" customHeight="1" x14ac:dyDescent="0.25">
      <c r="A37" s="262">
        <v>7</v>
      </c>
      <c r="B37" s="295">
        <v>30160</v>
      </c>
      <c r="C37" s="269" t="s">
        <v>26</v>
      </c>
      <c r="D37" s="367"/>
      <c r="E37" s="373"/>
      <c r="F37" s="373"/>
      <c r="G37" s="373"/>
      <c r="H37" s="373"/>
      <c r="I37" s="405"/>
      <c r="J37" s="387"/>
      <c r="K37" s="258"/>
      <c r="L37" s="327"/>
      <c r="M37" s="328"/>
      <c r="N37" s="329"/>
      <c r="O37" s="345"/>
      <c r="P37" s="330"/>
    </row>
    <row r="38" spans="1:16" s="252" customFormat="1" ht="15" customHeight="1" x14ac:dyDescent="0.25">
      <c r="A38" s="262">
        <v>8</v>
      </c>
      <c r="B38" s="295">
        <v>30310</v>
      </c>
      <c r="C38" s="269" t="s">
        <v>27</v>
      </c>
      <c r="D38" s="396"/>
      <c r="E38" s="405"/>
      <c r="F38" s="405"/>
      <c r="G38" s="405"/>
      <c r="H38" s="405"/>
      <c r="I38" s="405"/>
      <c r="J38" s="387"/>
      <c r="K38" s="258"/>
      <c r="L38" s="327"/>
      <c r="M38" s="328"/>
      <c r="N38" s="329"/>
      <c r="O38" s="345"/>
      <c r="P38" s="330"/>
    </row>
    <row r="39" spans="1:16" s="252" customFormat="1" ht="15" customHeight="1" x14ac:dyDescent="0.25">
      <c r="A39" s="262">
        <v>9</v>
      </c>
      <c r="B39" s="295">
        <v>30440</v>
      </c>
      <c r="C39" s="269" t="s">
        <v>28</v>
      </c>
      <c r="D39" s="396"/>
      <c r="E39" s="405"/>
      <c r="F39" s="405"/>
      <c r="G39" s="405"/>
      <c r="H39" s="405"/>
      <c r="I39" s="405"/>
      <c r="J39" s="387"/>
      <c r="K39" s="258"/>
      <c r="L39" s="327"/>
      <c r="M39" s="328"/>
      <c r="N39" s="329"/>
      <c r="O39" s="345"/>
      <c r="P39" s="330"/>
    </row>
    <row r="40" spans="1:16" s="252" customFormat="1" ht="15" customHeight="1" x14ac:dyDescent="0.25">
      <c r="A40" s="262">
        <v>10</v>
      </c>
      <c r="B40" s="295">
        <v>30500</v>
      </c>
      <c r="C40" s="269" t="s">
        <v>30</v>
      </c>
      <c r="D40" s="396"/>
      <c r="E40" s="405"/>
      <c r="F40" s="405"/>
      <c r="G40" s="405"/>
      <c r="H40" s="405"/>
      <c r="I40" s="405"/>
      <c r="J40" s="387"/>
      <c r="K40" s="258"/>
      <c r="L40" s="327"/>
      <c r="M40" s="328"/>
      <c r="N40" s="329"/>
      <c r="O40" s="345"/>
      <c r="P40" s="330"/>
    </row>
    <row r="41" spans="1:16" s="252" customFormat="1" ht="15" customHeight="1" x14ac:dyDescent="0.25">
      <c r="A41" s="262">
        <v>11</v>
      </c>
      <c r="B41" s="295">
        <v>30530</v>
      </c>
      <c r="C41" s="269" t="s">
        <v>31</v>
      </c>
      <c r="D41" s="367">
        <v>1</v>
      </c>
      <c r="E41" s="373"/>
      <c r="F41" s="373">
        <v>100</v>
      </c>
      <c r="G41" s="373"/>
      <c r="H41" s="373"/>
      <c r="I41" s="373"/>
      <c r="J41" s="387">
        <v>52</v>
      </c>
      <c r="K41" s="258"/>
      <c r="L41" s="327">
        <f>D41</f>
        <v>1</v>
      </c>
      <c r="M41" s="328">
        <f t="shared" ref="M41" si="8">N41*L41/100</f>
        <v>0</v>
      </c>
      <c r="N41" s="329">
        <f t="shared" si="0"/>
        <v>0</v>
      </c>
      <c r="O41" s="345">
        <f t="shared" ref="O41" si="9">P41*L41/100</f>
        <v>0</v>
      </c>
      <c r="P41" s="330">
        <f>E41</f>
        <v>0</v>
      </c>
    </row>
    <row r="42" spans="1:16" s="252" customFormat="1" ht="15" customHeight="1" x14ac:dyDescent="0.25">
      <c r="A42" s="262">
        <v>12</v>
      </c>
      <c r="B42" s="295">
        <v>30640</v>
      </c>
      <c r="C42" s="269" t="s">
        <v>32</v>
      </c>
      <c r="D42" s="396"/>
      <c r="E42" s="405"/>
      <c r="F42" s="405"/>
      <c r="G42" s="405"/>
      <c r="H42" s="405"/>
      <c r="I42" s="405"/>
      <c r="J42" s="387"/>
      <c r="K42" s="258"/>
      <c r="L42" s="327"/>
      <c r="M42" s="328"/>
      <c r="N42" s="329"/>
      <c r="O42" s="328"/>
      <c r="P42" s="330"/>
    </row>
    <row r="43" spans="1:16" s="252" customFormat="1" ht="15" customHeight="1" x14ac:dyDescent="0.25">
      <c r="A43" s="262">
        <v>13</v>
      </c>
      <c r="B43" s="295">
        <v>30650</v>
      </c>
      <c r="C43" s="269" t="s">
        <v>33</v>
      </c>
      <c r="D43" s="367"/>
      <c r="E43" s="373"/>
      <c r="F43" s="373"/>
      <c r="G43" s="373"/>
      <c r="H43" s="373"/>
      <c r="I43" s="373"/>
      <c r="J43" s="387"/>
      <c r="K43" s="258"/>
      <c r="L43" s="327"/>
      <c r="M43" s="328"/>
      <c r="N43" s="329"/>
      <c r="O43" s="328"/>
      <c r="P43" s="330"/>
    </row>
    <row r="44" spans="1:16" s="252" customFormat="1" ht="15" customHeight="1" x14ac:dyDescent="0.25">
      <c r="A44" s="262">
        <v>14</v>
      </c>
      <c r="B44" s="295">
        <v>30790</v>
      </c>
      <c r="C44" s="269" t="s">
        <v>34</v>
      </c>
      <c r="D44" s="396"/>
      <c r="E44" s="405"/>
      <c r="F44" s="405"/>
      <c r="G44" s="405"/>
      <c r="H44" s="405"/>
      <c r="I44" s="405"/>
      <c r="J44" s="387"/>
      <c r="K44" s="258"/>
      <c r="L44" s="327"/>
      <c r="M44" s="328"/>
      <c r="N44" s="329"/>
      <c r="O44" s="345"/>
      <c r="P44" s="330"/>
    </row>
    <row r="45" spans="1:16" s="252" customFormat="1" ht="15" customHeight="1" x14ac:dyDescent="0.25">
      <c r="A45" s="262">
        <v>15</v>
      </c>
      <c r="B45" s="295">
        <v>30890</v>
      </c>
      <c r="C45" s="269" t="s">
        <v>35</v>
      </c>
      <c r="D45" s="396"/>
      <c r="E45" s="405"/>
      <c r="F45" s="405"/>
      <c r="G45" s="405"/>
      <c r="H45" s="405"/>
      <c r="I45" s="405"/>
      <c r="J45" s="387"/>
      <c r="K45" s="258"/>
      <c r="L45" s="327"/>
      <c r="M45" s="328"/>
      <c r="N45" s="329"/>
      <c r="O45" s="328"/>
      <c r="P45" s="330"/>
    </row>
    <row r="46" spans="1:16" s="252" customFormat="1" ht="15" customHeight="1" x14ac:dyDescent="0.25">
      <c r="A46" s="262">
        <v>16</v>
      </c>
      <c r="B46" s="295">
        <v>30940</v>
      </c>
      <c r="C46" s="269" t="s">
        <v>36</v>
      </c>
      <c r="D46" s="413">
        <v>1</v>
      </c>
      <c r="E46" s="415"/>
      <c r="F46" s="415">
        <v>100</v>
      </c>
      <c r="G46" s="415"/>
      <c r="H46" s="415"/>
      <c r="I46" s="405"/>
      <c r="J46" s="387">
        <v>54</v>
      </c>
      <c r="K46" s="258"/>
      <c r="L46" s="327">
        <f>D46</f>
        <v>1</v>
      </c>
      <c r="M46" s="328">
        <f t="shared" ref="M46" si="10">N46*L46/100</f>
        <v>0</v>
      </c>
      <c r="N46" s="329">
        <f t="shared" si="0"/>
        <v>0</v>
      </c>
      <c r="O46" s="328">
        <f t="shared" ref="O46" si="11">P46*L46/100</f>
        <v>0</v>
      </c>
      <c r="P46" s="330">
        <f>E46</f>
        <v>0</v>
      </c>
    </row>
    <row r="47" spans="1:16" s="252" customFormat="1" ht="15" customHeight="1" thickBot="1" x14ac:dyDescent="0.3">
      <c r="A47" s="262">
        <v>17</v>
      </c>
      <c r="B47" s="299">
        <v>31480</v>
      </c>
      <c r="C47" s="270" t="s">
        <v>38</v>
      </c>
      <c r="D47" s="397"/>
      <c r="E47" s="398"/>
      <c r="F47" s="398"/>
      <c r="G47" s="398"/>
      <c r="H47" s="398"/>
      <c r="I47" s="399"/>
      <c r="J47" s="389"/>
      <c r="K47" s="258"/>
      <c r="L47" s="331"/>
      <c r="M47" s="332"/>
      <c r="N47" s="333"/>
      <c r="O47" s="332"/>
      <c r="P47" s="334"/>
    </row>
    <row r="48" spans="1:16" s="252" customFormat="1" ht="15" customHeight="1" thickBot="1" x14ac:dyDescent="0.3">
      <c r="A48" s="283"/>
      <c r="B48" s="298"/>
      <c r="C48" s="285" t="s">
        <v>104</v>
      </c>
      <c r="D48" s="284">
        <f>SUM(D49:D67)</f>
        <v>9</v>
      </c>
      <c r="E48" s="393">
        <v>0</v>
      </c>
      <c r="F48" s="393">
        <v>66.667500000000004</v>
      </c>
      <c r="G48" s="393">
        <v>0</v>
      </c>
      <c r="H48" s="393">
        <v>33.332499999999996</v>
      </c>
      <c r="I48" s="393">
        <v>0</v>
      </c>
      <c r="J48" s="385">
        <f>AVERAGE(J49:J67)</f>
        <v>68.625</v>
      </c>
      <c r="K48" s="271"/>
      <c r="L48" s="341">
        <f>D48</f>
        <v>9</v>
      </c>
      <c r="M48" s="342">
        <f>SUM(M49:M67)</f>
        <v>2.9998999999999998</v>
      </c>
      <c r="N48" s="343">
        <f t="shared" si="0"/>
        <v>33.332499999999996</v>
      </c>
      <c r="O48" s="342">
        <f>SUM(O49:O67)</f>
        <v>0</v>
      </c>
      <c r="P48" s="344">
        <f>E48</f>
        <v>0</v>
      </c>
    </row>
    <row r="49" spans="1:16" s="252" customFormat="1" ht="15" customHeight="1" x14ac:dyDescent="0.25">
      <c r="A49" s="306">
        <v>1</v>
      </c>
      <c r="B49" s="296">
        <v>40010</v>
      </c>
      <c r="C49" s="264" t="s">
        <v>39</v>
      </c>
      <c r="D49" s="367"/>
      <c r="E49" s="373"/>
      <c r="F49" s="373"/>
      <c r="G49" s="373"/>
      <c r="H49" s="373"/>
      <c r="I49" s="373"/>
      <c r="J49" s="386"/>
      <c r="K49" s="271"/>
      <c r="L49" s="323"/>
      <c r="M49" s="324"/>
      <c r="N49" s="325"/>
      <c r="O49" s="324"/>
      <c r="P49" s="326"/>
    </row>
    <row r="50" spans="1:16" s="252" customFormat="1" ht="15" customHeight="1" x14ac:dyDescent="0.25">
      <c r="A50" s="273">
        <v>2</v>
      </c>
      <c r="B50" s="295">
        <v>40030</v>
      </c>
      <c r="C50" s="269" t="s">
        <v>41</v>
      </c>
      <c r="D50" s="396"/>
      <c r="E50" s="405"/>
      <c r="F50" s="405"/>
      <c r="G50" s="405"/>
      <c r="H50" s="405"/>
      <c r="I50" s="405"/>
      <c r="J50" s="387"/>
      <c r="K50" s="271"/>
      <c r="L50" s="327"/>
      <c r="M50" s="328"/>
      <c r="N50" s="329"/>
      <c r="O50" s="328"/>
      <c r="P50" s="330"/>
    </row>
    <row r="51" spans="1:16" s="252" customFormat="1" ht="15" customHeight="1" x14ac:dyDescent="0.25">
      <c r="A51" s="273">
        <v>3</v>
      </c>
      <c r="B51" s="295">
        <v>40410</v>
      </c>
      <c r="C51" s="269" t="s">
        <v>48</v>
      </c>
      <c r="D51" s="396"/>
      <c r="E51" s="405"/>
      <c r="F51" s="405"/>
      <c r="G51" s="405"/>
      <c r="H51" s="405"/>
      <c r="I51" s="405"/>
      <c r="J51" s="387"/>
      <c r="K51" s="271"/>
      <c r="L51" s="327"/>
      <c r="M51" s="328"/>
      <c r="N51" s="329"/>
      <c r="O51" s="328"/>
      <c r="P51" s="330"/>
    </row>
    <row r="52" spans="1:16" s="252" customFormat="1" ht="15" customHeight="1" x14ac:dyDescent="0.25">
      <c r="A52" s="273">
        <v>4</v>
      </c>
      <c r="B52" s="295">
        <v>40011</v>
      </c>
      <c r="C52" s="269" t="s">
        <v>40</v>
      </c>
      <c r="D52" s="396"/>
      <c r="E52" s="405"/>
      <c r="F52" s="405"/>
      <c r="G52" s="405"/>
      <c r="H52" s="405"/>
      <c r="I52" s="405"/>
      <c r="J52" s="387"/>
      <c r="K52" s="271"/>
      <c r="L52" s="327"/>
      <c r="M52" s="328"/>
      <c r="N52" s="329"/>
      <c r="O52" s="328"/>
      <c r="P52" s="330"/>
    </row>
    <row r="53" spans="1:16" s="252" customFormat="1" ht="15" customHeight="1" x14ac:dyDescent="0.25">
      <c r="A53" s="273">
        <v>5</v>
      </c>
      <c r="B53" s="295">
        <v>40080</v>
      </c>
      <c r="C53" s="269" t="s">
        <v>96</v>
      </c>
      <c r="D53" s="367">
        <v>3</v>
      </c>
      <c r="E53" s="373"/>
      <c r="F53" s="373">
        <v>66.67</v>
      </c>
      <c r="G53" s="373"/>
      <c r="H53" s="373">
        <v>33.33</v>
      </c>
      <c r="I53" s="373"/>
      <c r="J53" s="387">
        <v>59</v>
      </c>
      <c r="K53" s="271"/>
      <c r="L53" s="327">
        <f>D53</f>
        <v>3</v>
      </c>
      <c r="M53" s="328">
        <f t="shared" ref="M53:M56" si="12">N53*L53/100</f>
        <v>0.9998999999999999</v>
      </c>
      <c r="N53" s="329">
        <f t="shared" si="0"/>
        <v>33.33</v>
      </c>
      <c r="O53" s="328">
        <f t="shared" ref="O53:O56" si="13">P53*L53/100</f>
        <v>0</v>
      </c>
      <c r="P53" s="330">
        <f>E53</f>
        <v>0</v>
      </c>
    </row>
    <row r="54" spans="1:16" s="252" customFormat="1" ht="15" customHeight="1" x14ac:dyDescent="0.25">
      <c r="A54" s="273">
        <v>6</v>
      </c>
      <c r="B54" s="295">
        <v>40100</v>
      </c>
      <c r="C54" s="269" t="s">
        <v>42</v>
      </c>
      <c r="D54" s="367">
        <v>1</v>
      </c>
      <c r="E54" s="373"/>
      <c r="F54" s="373">
        <v>100</v>
      </c>
      <c r="G54" s="373"/>
      <c r="H54" s="373"/>
      <c r="I54" s="373"/>
      <c r="J54" s="387">
        <v>67</v>
      </c>
      <c r="K54" s="271"/>
      <c r="L54" s="327">
        <f>D54</f>
        <v>1</v>
      </c>
      <c r="M54" s="328">
        <f t="shared" si="12"/>
        <v>0</v>
      </c>
      <c r="N54" s="329">
        <f t="shared" si="0"/>
        <v>0</v>
      </c>
      <c r="O54" s="328">
        <f t="shared" si="13"/>
        <v>0</v>
      </c>
      <c r="P54" s="330">
        <f>E54</f>
        <v>0</v>
      </c>
    </row>
    <row r="55" spans="1:16" s="252" customFormat="1" ht="15" customHeight="1" x14ac:dyDescent="0.25">
      <c r="A55" s="273">
        <v>7</v>
      </c>
      <c r="B55" s="295">
        <v>40020</v>
      </c>
      <c r="C55" s="269" t="s">
        <v>110</v>
      </c>
      <c r="D55" s="396"/>
      <c r="E55" s="405"/>
      <c r="F55" s="405"/>
      <c r="G55" s="405"/>
      <c r="H55" s="405"/>
      <c r="I55" s="405"/>
      <c r="J55" s="387"/>
      <c r="K55" s="271"/>
      <c r="L55" s="327"/>
      <c r="M55" s="328"/>
      <c r="N55" s="329"/>
      <c r="O55" s="345"/>
      <c r="P55" s="330"/>
    </row>
    <row r="56" spans="1:16" s="252" customFormat="1" ht="15" customHeight="1" x14ac:dyDescent="0.25">
      <c r="A56" s="273">
        <v>8</v>
      </c>
      <c r="B56" s="295">
        <v>40031</v>
      </c>
      <c r="C56" s="269" t="s">
        <v>113</v>
      </c>
      <c r="D56" s="396">
        <v>3</v>
      </c>
      <c r="E56" s="405"/>
      <c r="F56" s="405">
        <v>100</v>
      </c>
      <c r="G56" s="405"/>
      <c r="H56" s="405"/>
      <c r="I56" s="405"/>
      <c r="J56" s="387">
        <v>59</v>
      </c>
      <c r="K56" s="271"/>
      <c r="L56" s="327">
        <f>D56</f>
        <v>3</v>
      </c>
      <c r="M56" s="328">
        <f t="shared" si="12"/>
        <v>0</v>
      </c>
      <c r="N56" s="329">
        <f t="shared" si="0"/>
        <v>0</v>
      </c>
      <c r="O56" s="328">
        <f t="shared" si="13"/>
        <v>0</v>
      </c>
      <c r="P56" s="330">
        <f>E56</f>
        <v>0</v>
      </c>
    </row>
    <row r="57" spans="1:16" s="252" customFormat="1" ht="15" customHeight="1" x14ac:dyDescent="0.25">
      <c r="A57" s="273">
        <v>9</v>
      </c>
      <c r="B57" s="295">
        <v>40210</v>
      </c>
      <c r="C57" s="269" t="s">
        <v>44</v>
      </c>
      <c r="D57" s="367"/>
      <c r="E57" s="373"/>
      <c r="F57" s="373"/>
      <c r="G57" s="373"/>
      <c r="H57" s="373"/>
      <c r="I57" s="405"/>
      <c r="J57" s="387"/>
      <c r="K57" s="271"/>
      <c r="L57" s="327"/>
      <c r="M57" s="328"/>
      <c r="N57" s="329"/>
      <c r="O57" s="345"/>
      <c r="P57" s="330"/>
    </row>
    <row r="58" spans="1:16" s="252" customFormat="1" ht="15" customHeight="1" x14ac:dyDescent="0.25">
      <c r="A58" s="273">
        <v>10</v>
      </c>
      <c r="B58" s="295">
        <v>40300</v>
      </c>
      <c r="C58" s="269" t="s">
        <v>45</v>
      </c>
      <c r="D58" s="367"/>
      <c r="E58" s="373"/>
      <c r="F58" s="373"/>
      <c r="G58" s="373"/>
      <c r="H58" s="373"/>
      <c r="I58" s="405"/>
      <c r="J58" s="387"/>
      <c r="K58" s="271"/>
      <c r="L58" s="327"/>
      <c r="M58" s="328"/>
      <c r="N58" s="329"/>
      <c r="O58" s="328"/>
      <c r="P58" s="330"/>
    </row>
    <row r="59" spans="1:16" s="252" customFormat="1" ht="15" customHeight="1" x14ac:dyDescent="0.25">
      <c r="A59" s="273">
        <v>11</v>
      </c>
      <c r="B59" s="295">
        <v>40360</v>
      </c>
      <c r="C59" s="269" t="s">
        <v>46</v>
      </c>
      <c r="D59" s="396"/>
      <c r="E59" s="405"/>
      <c r="F59" s="405"/>
      <c r="G59" s="405"/>
      <c r="H59" s="405"/>
      <c r="I59" s="405"/>
      <c r="J59" s="387"/>
      <c r="K59" s="271"/>
      <c r="L59" s="327"/>
      <c r="M59" s="328"/>
      <c r="N59" s="329"/>
      <c r="O59" s="328"/>
      <c r="P59" s="330"/>
    </row>
    <row r="60" spans="1:16" s="252" customFormat="1" ht="15" customHeight="1" x14ac:dyDescent="0.25">
      <c r="A60" s="273">
        <v>12</v>
      </c>
      <c r="B60" s="295">
        <v>40390</v>
      </c>
      <c r="C60" s="269" t="s">
        <v>47</v>
      </c>
      <c r="D60" s="396"/>
      <c r="E60" s="405"/>
      <c r="F60" s="405"/>
      <c r="G60" s="405"/>
      <c r="H60" s="405"/>
      <c r="I60" s="405"/>
      <c r="J60" s="387"/>
      <c r="K60" s="271"/>
      <c r="L60" s="327"/>
      <c r="M60" s="328"/>
      <c r="N60" s="329"/>
      <c r="O60" s="328"/>
      <c r="P60" s="330"/>
    </row>
    <row r="61" spans="1:16" s="252" customFormat="1" ht="15" customHeight="1" x14ac:dyDescent="0.25">
      <c r="A61" s="273">
        <v>13</v>
      </c>
      <c r="B61" s="295">
        <v>40720</v>
      </c>
      <c r="C61" s="269" t="s">
        <v>109</v>
      </c>
      <c r="D61" s="396">
        <v>2</v>
      </c>
      <c r="E61" s="405"/>
      <c r="F61" s="405"/>
      <c r="G61" s="405"/>
      <c r="H61" s="405">
        <v>100</v>
      </c>
      <c r="I61" s="405"/>
      <c r="J61" s="387">
        <v>89.5</v>
      </c>
      <c r="K61" s="271"/>
      <c r="L61" s="327">
        <f>D61</f>
        <v>2</v>
      </c>
      <c r="M61" s="328">
        <f t="shared" ref="M61" si="14">N61*L61/100</f>
        <v>2</v>
      </c>
      <c r="N61" s="329">
        <f t="shared" si="0"/>
        <v>100</v>
      </c>
      <c r="O61" s="328">
        <f t="shared" ref="O61" si="15">P61*L61/100</f>
        <v>0</v>
      </c>
      <c r="P61" s="330">
        <f>E61</f>
        <v>0</v>
      </c>
    </row>
    <row r="62" spans="1:16" s="252" customFormat="1" ht="15" customHeight="1" x14ac:dyDescent="0.25">
      <c r="A62" s="273">
        <v>14</v>
      </c>
      <c r="B62" s="295">
        <v>40730</v>
      </c>
      <c r="C62" s="269" t="s">
        <v>49</v>
      </c>
      <c r="D62" s="367"/>
      <c r="E62" s="373"/>
      <c r="F62" s="373"/>
      <c r="G62" s="373"/>
      <c r="H62" s="405"/>
      <c r="I62" s="405"/>
      <c r="J62" s="387"/>
      <c r="K62" s="271"/>
      <c r="L62" s="327"/>
      <c r="M62" s="328"/>
      <c r="N62" s="329"/>
      <c r="O62" s="345"/>
      <c r="P62" s="330"/>
    </row>
    <row r="63" spans="1:16" s="252" customFormat="1" ht="15" customHeight="1" x14ac:dyDescent="0.25">
      <c r="A63" s="273">
        <v>15</v>
      </c>
      <c r="B63" s="295">
        <v>40820</v>
      </c>
      <c r="C63" s="269" t="s">
        <v>50</v>
      </c>
      <c r="D63" s="396"/>
      <c r="E63" s="405"/>
      <c r="F63" s="405"/>
      <c r="G63" s="405"/>
      <c r="H63" s="405"/>
      <c r="I63" s="405"/>
      <c r="J63" s="387"/>
      <c r="K63" s="271"/>
      <c r="L63" s="327"/>
      <c r="M63" s="328"/>
      <c r="N63" s="329"/>
      <c r="O63" s="345"/>
      <c r="P63" s="330"/>
    </row>
    <row r="64" spans="1:16" s="252" customFormat="1" ht="15" customHeight="1" x14ac:dyDescent="0.25">
      <c r="A64" s="273">
        <v>16</v>
      </c>
      <c r="B64" s="295">
        <v>40840</v>
      </c>
      <c r="C64" s="269" t="s">
        <v>51</v>
      </c>
      <c r="D64" s="367"/>
      <c r="E64" s="373"/>
      <c r="F64" s="381"/>
      <c r="G64" s="374"/>
      <c r="H64" s="414"/>
      <c r="I64" s="414"/>
      <c r="J64" s="387"/>
      <c r="K64" s="271"/>
      <c r="L64" s="327"/>
      <c r="M64" s="328"/>
      <c r="N64" s="329"/>
      <c r="O64" s="345"/>
      <c r="P64" s="330"/>
    </row>
    <row r="65" spans="1:16" s="252" customFormat="1" ht="15" customHeight="1" x14ac:dyDescent="0.25">
      <c r="A65" s="273">
        <v>17</v>
      </c>
      <c r="B65" s="295">
        <v>40950</v>
      </c>
      <c r="C65" s="269" t="s">
        <v>52</v>
      </c>
      <c r="D65" s="367"/>
      <c r="E65" s="373"/>
      <c r="F65" s="373"/>
      <c r="G65" s="373"/>
      <c r="H65" s="373"/>
      <c r="I65" s="414"/>
      <c r="J65" s="387"/>
      <c r="K65" s="271"/>
      <c r="L65" s="327"/>
      <c r="M65" s="328"/>
      <c r="N65" s="329"/>
      <c r="O65" s="345"/>
      <c r="P65" s="330"/>
    </row>
    <row r="66" spans="1:16" s="252" customFormat="1" ht="15" customHeight="1" x14ac:dyDescent="0.25">
      <c r="A66" s="273">
        <v>18</v>
      </c>
      <c r="B66" s="297">
        <v>40990</v>
      </c>
      <c r="C66" s="272" t="s">
        <v>53</v>
      </c>
      <c r="D66" s="367"/>
      <c r="E66" s="373"/>
      <c r="F66" s="373"/>
      <c r="G66" s="373"/>
      <c r="H66" s="373"/>
      <c r="I66" s="373"/>
      <c r="J66" s="390"/>
      <c r="K66" s="271"/>
      <c r="L66" s="327"/>
      <c r="M66" s="328"/>
      <c r="N66" s="329"/>
      <c r="O66" s="345"/>
      <c r="P66" s="330"/>
    </row>
    <row r="67" spans="1:16" s="252" customFormat="1" ht="15" customHeight="1" thickBot="1" x14ac:dyDescent="0.3">
      <c r="A67" s="274">
        <v>19</v>
      </c>
      <c r="B67" s="295">
        <v>40133</v>
      </c>
      <c r="C67" s="269" t="s">
        <v>43</v>
      </c>
      <c r="D67" s="367"/>
      <c r="E67" s="373"/>
      <c r="F67" s="373"/>
      <c r="G67" s="373"/>
      <c r="H67" s="373"/>
      <c r="I67" s="373"/>
      <c r="J67" s="387"/>
      <c r="K67" s="271"/>
      <c r="L67" s="331"/>
      <c r="M67" s="332"/>
      <c r="N67" s="333"/>
      <c r="O67" s="361"/>
      <c r="P67" s="334"/>
    </row>
    <row r="68" spans="1:16" s="252" customFormat="1" ht="15" customHeight="1" thickBot="1" x14ac:dyDescent="0.3">
      <c r="A68" s="283"/>
      <c r="B68" s="298"/>
      <c r="C68" s="285" t="s">
        <v>105</v>
      </c>
      <c r="D68" s="284">
        <f>SUM(D69:D82)</f>
        <v>7</v>
      </c>
      <c r="E68" s="383">
        <v>0</v>
      </c>
      <c r="F68" s="383">
        <v>75</v>
      </c>
      <c r="G68" s="383">
        <v>0</v>
      </c>
      <c r="H68" s="383">
        <v>25</v>
      </c>
      <c r="I68" s="383">
        <v>0</v>
      </c>
      <c r="J68" s="384">
        <f>AVERAGE(J69:J82)</f>
        <v>62.25</v>
      </c>
      <c r="K68" s="271"/>
      <c r="L68" s="341">
        <f>D68</f>
        <v>7</v>
      </c>
      <c r="M68" s="342">
        <f>SUM(M69:M82)</f>
        <v>1</v>
      </c>
      <c r="N68" s="343">
        <f t="shared" si="0"/>
        <v>25</v>
      </c>
      <c r="O68" s="379">
        <f>SUM(O69:O82)</f>
        <v>0</v>
      </c>
      <c r="P68" s="344">
        <f>E68</f>
        <v>0</v>
      </c>
    </row>
    <row r="69" spans="1:16" s="252" customFormat="1" ht="15" customHeight="1" x14ac:dyDescent="0.25">
      <c r="A69" s="267">
        <v>1</v>
      </c>
      <c r="B69" s="295">
        <v>50040</v>
      </c>
      <c r="C69" s="269" t="s">
        <v>54</v>
      </c>
      <c r="D69" s="367">
        <v>4</v>
      </c>
      <c r="E69" s="373"/>
      <c r="F69" s="373">
        <v>100</v>
      </c>
      <c r="G69" s="373"/>
      <c r="H69" s="373"/>
      <c r="I69" s="373"/>
      <c r="J69" s="387">
        <v>55</v>
      </c>
      <c r="K69" s="271"/>
      <c r="L69" s="323">
        <f>D69</f>
        <v>4</v>
      </c>
      <c r="M69" s="324">
        <f t="shared" si="1"/>
        <v>0</v>
      </c>
      <c r="N69" s="325">
        <f t="shared" si="0"/>
        <v>0</v>
      </c>
      <c r="O69" s="378">
        <f t="shared" si="2"/>
        <v>0</v>
      </c>
      <c r="P69" s="326">
        <f>E69</f>
        <v>0</v>
      </c>
    </row>
    <row r="70" spans="1:16" s="252" customFormat="1" ht="15" customHeight="1" x14ac:dyDescent="0.25">
      <c r="A70" s="262">
        <v>2</v>
      </c>
      <c r="B70" s="295">
        <v>50003</v>
      </c>
      <c r="C70" s="269" t="s">
        <v>97</v>
      </c>
      <c r="D70" s="367"/>
      <c r="E70" s="373"/>
      <c r="F70" s="373"/>
      <c r="G70" s="373"/>
      <c r="H70" s="373"/>
      <c r="I70" s="414"/>
      <c r="J70" s="387"/>
      <c r="K70" s="271"/>
      <c r="L70" s="327"/>
      <c r="M70" s="328"/>
      <c r="N70" s="329"/>
      <c r="O70" s="328"/>
      <c r="P70" s="330"/>
    </row>
    <row r="71" spans="1:16" s="252" customFormat="1" ht="15" customHeight="1" x14ac:dyDescent="0.25">
      <c r="A71" s="262">
        <v>3</v>
      </c>
      <c r="B71" s="295">
        <v>50060</v>
      </c>
      <c r="C71" s="269" t="s">
        <v>56</v>
      </c>
      <c r="D71" s="396"/>
      <c r="E71" s="405"/>
      <c r="F71" s="405"/>
      <c r="G71" s="405"/>
      <c r="H71" s="405"/>
      <c r="I71" s="405"/>
      <c r="J71" s="387"/>
      <c r="K71" s="271"/>
      <c r="L71" s="327"/>
      <c r="M71" s="328"/>
      <c r="N71" s="329"/>
      <c r="O71" s="328"/>
      <c r="P71" s="330"/>
    </row>
    <row r="72" spans="1:16" s="252" customFormat="1" ht="15" customHeight="1" x14ac:dyDescent="0.25">
      <c r="A72" s="262">
        <v>4</v>
      </c>
      <c r="B72" s="301">
        <v>50170</v>
      </c>
      <c r="C72" s="269" t="s">
        <v>57</v>
      </c>
      <c r="D72" s="396"/>
      <c r="E72" s="405"/>
      <c r="F72" s="405"/>
      <c r="G72" s="405"/>
      <c r="H72" s="405"/>
      <c r="I72" s="405"/>
      <c r="J72" s="387"/>
      <c r="K72" s="271"/>
      <c r="L72" s="327"/>
      <c r="M72" s="328"/>
      <c r="N72" s="329"/>
      <c r="O72" s="345"/>
      <c r="P72" s="330"/>
    </row>
    <row r="73" spans="1:16" s="252" customFormat="1" ht="15" customHeight="1" x14ac:dyDescent="0.25">
      <c r="A73" s="262">
        <v>5</v>
      </c>
      <c r="B73" s="295">
        <v>50230</v>
      </c>
      <c r="C73" s="269" t="s">
        <v>58</v>
      </c>
      <c r="D73" s="367"/>
      <c r="E73" s="373"/>
      <c r="F73" s="373"/>
      <c r="G73" s="373"/>
      <c r="H73" s="373"/>
      <c r="I73" s="405"/>
      <c r="J73" s="387"/>
      <c r="K73" s="271"/>
      <c r="L73" s="327"/>
      <c r="M73" s="328"/>
      <c r="N73" s="329"/>
      <c r="O73" s="328"/>
      <c r="P73" s="330"/>
    </row>
    <row r="74" spans="1:16" s="252" customFormat="1" ht="15" customHeight="1" x14ac:dyDescent="0.25">
      <c r="A74" s="262">
        <v>6</v>
      </c>
      <c r="B74" s="295">
        <v>50340</v>
      </c>
      <c r="C74" s="269" t="s">
        <v>59</v>
      </c>
      <c r="D74" s="396"/>
      <c r="E74" s="405"/>
      <c r="F74" s="405"/>
      <c r="G74" s="405"/>
      <c r="H74" s="405"/>
      <c r="I74" s="405"/>
      <c r="J74" s="387"/>
      <c r="K74" s="271"/>
      <c r="L74" s="327"/>
      <c r="M74" s="328"/>
      <c r="N74" s="329"/>
      <c r="O74" s="328"/>
      <c r="P74" s="330"/>
    </row>
    <row r="75" spans="1:16" s="252" customFormat="1" ht="15" customHeight="1" x14ac:dyDescent="0.25">
      <c r="A75" s="262">
        <v>7</v>
      </c>
      <c r="B75" s="295">
        <v>50420</v>
      </c>
      <c r="C75" s="269" t="s">
        <v>60</v>
      </c>
      <c r="D75" s="396"/>
      <c r="E75" s="405"/>
      <c r="F75" s="405"/>
      <c r="G75" s="405"/>
      <c r="H75" s="405"/>
      <c r="I75" s="405"/>
      <c r="J75" s="387"/>
      <c r="K75" s="271"/>
      <c r="L75" s="327"/>
      <c r="M75" s="328"/>
      <c r="N75" s="329"/>
      <c r="O75" s="328"/>
      <c r="P75" s="330"/>
    </row>
    <row r="76" spans="1:16" s="252" customFormat="1" ht="15" customHeight="1" x14ac:dyDescent="0.25">
      <c r="A76" s="262">
        <v>8</v>
      </c>
      <c r="B76" s="295">
        <v>50450</v>
      </c>
      <c r="C76" s="269" t="s">
        <v>61</v>
      </c>
      <c r="D76" s="413"/>
      <c r="E76" s="415"/>
      <c r="F76" s="415"/>
      <c r="G76" s="415"/>
      <c r="H76" s="415"/>
      <c r="I76" s="414"/>
      <c r="J76" s="387"/>
      <c r="K76" s="271"/>
      <c r="L76" s="327"/>
      <c r="M76" s="328"/>
      <c r="N76" s="329"/>
      <c r="O76" s="328"/>
      <c r="P76" s="330"/>
    </row>
    <row r="77" spans="1:16" s="252" customFormat="1" ht="15" customHeight="1" x14ac:dyDescent="0.25">
      <c r="A77" s="262">
        <v>9</v>
      </c>
      <c r="B77" s="295">
        <v>50620</v>
      </c>
      <c r="C77" s="269" t="s">
        <v>62</v>
      </c>
      <c r="D77" s="413">
        <v>1</v>
      </c>
      <c r="E77" s="415"/>
      <c r="F77" s="415">
        <v>100</v>
      </c>
      <c r="G77" s="415"/>
      <c r="H77" s="415"/>
      <c r="I77" s="415"/>
      <c r="J77" s="387">
        <v>44</v>
      </c>
      <c r="K77" s="271"/>
      <c r="L77" s="327">
        <f>D77</f>
        <v>1</v>
      </c>
      <c r="M77" s="328">
        <f t="shared" ref="M77:M123" si="16">N77*L77/100</f>
        <v>0</v>
      </c>
      <c r="N77" s="329">
        <f t="shared" ref="N77:N123" si="17">G77+H77+I77</f>
        <v>0</v>
      </c>
      <c r="O77" s="328">
        <f t="shared" ref="O77:O78" si="18">P77*L77/100</f>
        <v>0</v>
      </c>
      <c r="P77" s="330">
        <f>E77</f>
        <v>0</v>
      </c>
    </row>
    <row r="78" spans="1:16" s="252" customFormat="1" ht="15" customHeight="1" x14ac:dyDescent="0.25">
      <c r="A78" s="262">
        <v>10</v>
      </c>
      <c r="B78" s="295">
        <v>50760</v>
      </c>
      <c r="C78" s="269" t="s">
        <v>63</v>
      </c>
      <c r="D78" s="413">
        <v>1</v>
      </c>
      <c r="E78" s="415"/>
      <c r="F78" s="415"/>
      <c r="G78" s="415"/>
      <c r="H78" s="415">
        <v>100</v>
      </c>
      <c r="I78" s="414"/>
      <c r="J78" s="387">
        <v>83</v>
      </c>
      <c r="K78" s="271"/>
      <c r="L78" s="327">
        <f>D78</f>
        <v>1</v>
      </c>
      <c r="M78" s="328">
        <f t="shared" si="16"/>
        <v>1</v>
      </c>
      <c r="N78" s="329">
        <f t="shared" si="17"/>
        <v>100</v>
      </c>
      <c r="O78" s="345">
        <f t="shared" si="18"/>
        <v>0</v>
      </c>
      <c r="P78" s="330">
        <f>E78</f>
        <v>0</v>
      </c>
    </row>
    <row r="79" spans="1:16" s="252" customFormat="1" ht="15" customHeight="1" x14ac:dyDescent="0.25">
      <c r="A79" s="262">
        <v>11</v>
      </c>
      <c r="B79" s="295">
        <v>50780</v>
      </c>
      <c r="C79" s="269" t="s">
        <v>64</v>
      </c>
      <c r="D79" s="396"/>
      <c r="E79" s="405"/>
      <c r="F79" s="405"/>
      <c r="G79" s="405"/>
      <c r="H79" s="405"/>
      <c r="I79" s="405"/>
      <c r="J79" s="387"/>
      <c r="K79" s="271"/>
      <c r="L79" s="327"/>
      <c r="M79" s="328"/>
      <c r="N79" s="329"/>
      <c r="O79" s="345"/>
      <c r="P79" s="330"/>
    </row>
    <row r="80" spans="1:16" s="252" customFormat="1" ht="15" customHeight="1" x14ac:dyDescent="0.25">
      <c r="A80" s="262">
        <v>12</v>
      </c>
      <c r="B80" s="295">
        <v>50930</v>
      </c>
      <c r="C80" s="269" t="s">
        <v>65</v>
      </c>
      <c r="D80" s="396"/>
      <c r="E80" s="405"/>
      <c r="F80" s="405"/>
      <c r="G80" s="405"/>
      <c r="H80" s="405"/>
      <c r="I80" s="405"/>
      <c r="J80" s="387"/>
      <c r="K80" s="271"/>
      <c r="L80" s="327"/>
      <c r="M80" s="328"/>
      <c r="N80" s="329"/>
      <c r="O80" s="328"/>
      <c r="P80" s="330"/>
    </row>
    <row r="81" spans="1:16" s="252" customFormat="1" ht="15" customHeight="1" x14ac:dyDescent="0.25">
      <c r="A81" s="266">
        <v>13</v>
      </c>
      <c r="B81" s="297">
        <v>51370</v>
      </c>
      <c r="C81" s="272" t="s">
        <v>66</v>
      </c>
      <c r="D81" s="396">
        <v>1</v>
      </c>
      <c r="E81" s="405"/>
      <c r="F81" s="405">
        <v>100</v>
      </c>
      <c r="G81" s="405"/>
      <c r="H81" s="405"/>
      <c r="I81" s="405"/>
      <c r="J81" s="390">
        <v>67</v>
      </c>
      <c r="K81" s="271"/>
      <c r="L81" s="327">
        <f>D81</f>
        <v>1</v>
      </c>
      <c r="M81" s="328">
        <f t="shared" ref="M81" si="19">N81*L81/100</f>
        <v>0</v>
      </c>
      <c r="N81" s="329">
        <f t="shared" si="17"/>
        <v>0</v>
      </c>
      <c r="O81" s="328">
        <f t="shared" ref="O81" si="20">P81*L81/100</f>
        <v>0</v>
      </c>
      <c r="P81" s="330">
        <f>E81</f>
        <v>0</v>
      </c>
    </row>
    <row r="82" spans="1:16" s="252" customFormat="1" ht="15" customHeight="1" thickBot="1" x14ac:dyDescent="0.3">
      <c r="A82" s="266">
        <v>14</v>
      </c>
      <c r="B82" s="297">
        <v>51580</v>
      </c>
      <c r="C82" s="272" t="s">
        <v>124</v>
      </c>
      <c r="D82" s="351"/>
      <c r="E82" s="400"/>
      <c r="F82" s="400"/>
      <c r="G82" s="400"/>
      <c r="H82" s="400"/>
      <c r="I82" s="401"/>
      <c r="J82" s="390"/>
      <c r="K82" s="271"/>
      <c r="L82" s="331"/>
      <c r="M82" s="332"/>
      <c r="N82" s="333"/>
      <c r="O82" s="332"/>
      <c r="P82" s="334"/>
    </row>
    <row r="83" spans="1:16" s="252" customFormat="1" ht="15" customHeight="1" thickBot="1" x14ac:dyDescent="0.3">
      <c r="A83" s="283"/>
      <c r="B83" s="298"/>
      <c r="C83" s="285" t="s">
        <v>106</v>
      </c>
      <c r="D83" s="284">
        <f>SUM(D84:D114)</f>
        <v>37</v>
      </c>
      <c r="E83" s="383">
        <v>20.085384615384616</v>
      </c>
      <c r="F83" s="383">
        <v>44.273846153846158</v>
      </c>
      <c r="G83" s="383">
        <v>30.256153846153843</v>
      </c>
      <c r="H83" s="383">
        <v>5.384615384615385</v>
      </c>
      <c r="I83" s="383">
        <v>0</v>
      </c>
      <c r="J83" s="384">
        <f>AVERAGE(J84:J114)</f>
        <v>57.53846153846154</v>
      </c>
      <c r="K83" s="271"/>
      <c r="L83" s="341">
        <f>D83</f>
        <v>37</v>
      </c>
      <c r="M83" s="342">
        <f>SUM(M84:M114)</f>
        <v>8.9999000000000002</v>
      </c>
      <c r="N83" s="343">
        <f t="shared" si="17"/>
        <v>35.64076923076923</v>
      </c>
      <c r="O83" s="342">
        <f>SUM(O84:O114)</f>
        <v>4.9997999999999996</v>
      </c>
      <c r="P83" s="344">
        <f>E83</f>
        <v>20.085384615384616</v>
      </c>
    </row>
    <row r="84" spans="1:16" s="252" customFormat="1" ht="15" customHeight="1" x14ac:dyDescent="0.25">
      <c r="A84" s="306">
        <v>1</v>
      </c>
      <c r="B84" s="300">
        <v>60010</v>
      </c>
      <c r="C84" s="269" t="s">
        <v>68</v>
      </c>
      <c r="D84" s="367">
        <v>1</v>
      </c>
      <c r="E84" s="373"/>
      <c r="F84" s="373">
        <v>100</v>
      </c>
      <c r="G84" s="373"/>
      <c r="H84" s="373"/>
      <c r="I84" s="373"/>
      <c r="J84" s="387">
        <v>63</v>
      </c>
      <c r="K84" s="271"/>
      <c r="L84" s="323">
        <f>D84</f>
        <v>1</v>
      </c>
      <c r="M84" s="324">
        <f t="shared" si="16"/>
        <v>0</v>
      </c>
      <c r="N84" s="325">
        <f t="shared" si="17"/>
        <v>0</v>
      </c>
      <c r="O84" s="324">
        <f t="shared" ref="O84:O111" si="21">P84*L84/100</f>
        <v>0</v>
      </c>
      <c r="P84" s="326">
        <f>E84</f>
        <v>0</v>
      </c>
    </row>
    <row r="85" spans="1:16" s="252" customFormat="1" ht="15" customHeight="1" x14ac:dyDescent="0.25">
      <c r="A85" s="273">
        <v>2</v>
      </c>
      <c r="B85" s="295">
        <v>60020</v>
      </c>
      <c r="C85" s="269" t="s">
        <v>69</v>
      </c>
      <c r="D85" s="396"/>
      <c r="E85" s="405"/>
      <c r="F85" s="405"/>
      <c r="G85" s="405"/>
      <c r="H85" s="405"/>
      <c r="I85" s="405"/>
      <c r="J85" s="387"/>
      <c r="K85" s="271"/>
      <c r="L85" s="327"/>
      <c r="M85" s="328"/>
      <c r="N85" s="329"/>
      <c r="O85" s="345"/>
      <c r="P85" s="330"/>
    </row>
    <row r="86" spans="1:16" s="252" customFormat="1" ht="15" customHeight="1" x14ac:dyDescent="0.25">
      <c r="A86" s="273">
        <v>3</v>
      </c>
      <c r="B86" s="295">
        <v>60050</v>
      </c>
      <c r="C86" s="269" t="s">
        <v>70</v>
      </c>
      <c r="D86" s="396">
        <v>1</v>
      </c>
      <c r="E86" s="405"/>
      <c r="F86" s="405">
        <v>100</v>
      </c>
      <c r="G86" s="405"/>
      <c r="H86" s="405"/>
      <c r="I86" s="405"/>
      <c r="J86" s="387">
        <v>62</v>
      </c>
      <c r="K86" s="271"/>
      <c r="L86" s="327">
        <f>D86</f>
        <v>1</v>
      </c>
      <c r="M86" s="328">
        <f t="shared" ref="M86:M89" si="22">N86*L86/100</f>
        <v>0</v>
      </c>
      <c r="N86" s="329">
        <f t="shared" si="17"/>
        <v>0</v>
      </c>
      <c r="O86" s="328">
        <f t="shared" ref="O86:O89" si="23">P86*L86/100</f>
        <v>0</v>
      </c>
      <c r="P86" s="330">
        <f>E86</f>
        <v>0</v>
      </c>
    </row>
    <row r="87" spans="1:16" s="252" customFormat="1" ht="15" customHeight="1" x14ac:dyDescent="0.25">
      <c r="A87" s="273">
        <v>4</v>
      </c>
      <c r="B87" s="295">
        <v>60070</v>
      </c>
      <c r="C87" s="269" t="s">
        <v>71</v>
      </c>
      <c r="D87" s="396"/>
      <c r="E87" s="405"/>
      <c r="F87" s="405"/>
      <c r="G87" s="405"/>
      <c r="H87" s="405"/>
      <c r="I87" s="405"/>
      <c r="J87" s="387"/>
      <c r="K87" s="271"/>
      <c r="L87" s="327"/>
      <c r="M87" s="328"/>
      <c r="N87" s="329"/>
      <c r="O87" s="328"/>
      <c r="P87" s="330"/>
    </row>
    <row r="88" spans="1:16" s="252" customFormat="1" ht="15" customHeight="1" x14ac:dyDescent="0.25">
      <c r="A88" s="273">
        <v>5</v>
      </c>
      <c r="B88" s="295">
        <v>60180</v>
      </c>
      <c r="C88" s="269" t="s">
        <v>72</v>
      </c>
      <c r="D88" s="396">
        <v>1</v>
      </c>
      <c r="E88" s="405"/>
      <c r="F88" s="405"/>
      <c r="G88" s="405">
        <v>100</v>
      </c>
      <c r="H88" s="405"/>
      <c r="I88" s="405"/>
      <c r="J88" s="387">
        <v>69</v>
      </c>
      <c r="K88" s="271"/>
      <c r="L88" s="327">
        <f>D88</f>
        <v>1</v>
      </c>
      <c r="M88" s="328">
        <f t="shared" si="22"/>
        <v>1</v>
      </c>
      <c r="N88" s="329">
        <f t="shared" si="17"/>
        <v>100</v>
      </c>
      <c r="O88" s="328">
        <f t="shared" si="23"/>
        <v>0</v>
      </c>
      <c r="P88" s="330">
        <f>E88</f>
        <v>0</v>
      </c>
    </row>
    <row r="89" spans="1:16" s="252" customFormat="1" ht="15" customHeight="1" x14ac:dyDescent="0.25">
      <c r="A89" s="273">
        <v>6</v>
      </c>
      <c r="B89" s="295">
        <v>60240</v>
      </c>
      <c r="C89" s="269" t="s">
        <v>73</v>
      </c>
      <c r="D89" s="396">
        <v>1</v>
      </c>
      <c r="E89" s="405">
        <v>100</v>
      </c>
      <c r="F89" s="405"/>
      <c r="G89" s="405"/>
      <c r="H89" s="405"/>
      <c r="I89" s="405"/>
      <c r="J89" s="387">
        <v>34</v>
      </c>
      <c r="K89" s="271"/>
      <c r="L89" s="327">
        <f>D89</f>
        <v>1</v>
      </c>
      <c r="M89" s="328">
        <f t="shared" si="22"/>
        <v>0</v>
      </c>
      <c r="N89" s="329">
        <f t="shared" si="17"/>
        <v>0</v>
      </c>
      <c r="O89" s="345">
        <f t="shared" si="23"/>
        <v>1</v>
      </c>
      <c r="P89" s="330">
        <f>E89</f>
        <v>100</v>
      </c>
    </row>
    <row r="90" spans="1:16" s="252" customFormat="1" ht="15" customHeight="1" x14ac:dyDescent="0.25">
      <c r="A90" s="273">
        <v>7</v>
      </c>
      <c r="B90" s="295">
        <v>60560</v>
      </c>
      <c r="C90" s="269" t="s">
        <v>74</v>
      </c>
      <c r="D90" s="413"/>
      <c r="E90" s="415"/>
      <c r="F90" s="415"/>
      <c r="G90" s="415"/>
      <c r="H90" s="415"/>
      <c r="I90" s="415"/>
      <c r="J90" s="387"/>
      <c r="K90" s="271"/>
      <c r="L90" s="327"/>
      <c r="M90" s="328"/>
      <c r="N90" s="329"/>
      <c r="O90" s="328"/>
      <c r="P90" s="330"/>
    </row>
    <row r="91" spans="1:16" s="252" customFormat="1" ht="15" customHeight="1" x14ac:dyDescent="0.25">
      <c r="A91" s="273">
        <v>8</v>
      </c>
      <c r="B91" s="295">
        <v>60660</v>
      </c>
      <c r="C91" s="269" t="s">
        <v>75</v>
      </c>
      <c r="D91" s="413"/>
      <c r="E91" s="415"/>
      <c r="F91" s="415"/>
      <c r="G91" s="415"/>
      <c r="H91" s="415"/>
      <c r="I91" s="414"/>
      <c r="J91" s="387"/>
      <c r="K91" s="271"/>
      <c r="L91" s="327"/>
      <c r="M91" s="328"/>
      <c r="N91" s="329"/>
      <c r="O91" s="345"/>
      <c r="P91" s="330"/>
    </row>
    <row r="92" spans="1:16" s="252" customFormat="1" ht="15" customHeight="1" x14ac:dyDescent="0.25">
      <c r="A92" s="273">
        <v>9</v>
      </c>
      <c r="B92" s="302">
        <v>60001</v>
      </c>
      <c r="C92" s="265" t="s">
        <v>67</v>
      </c>
      <c r="D92" s="413"/>
      <c r="E92" s="415"/>
      <c r="F92" s="415"/>
      <c r="G92" s="415"/>
      <c r="H92" s="415"/>
      <c r="I92" s="414"/>
      <c r="J92" s="387"/>
      <c r="K92" s="271"/>
      <c r="L92" s="327"/>
      <c r="M92" s="328"/>
      <c r="N92" s="329"/>
      <c r="O92" s="345"/>
      <c r="P92" s="330"/>
    </row>
    <row r="93" spans="1:16" s="252" customFormat="1" ht="15" customHeight="1" x14ac:dyDescent="0.25">
      <c r="A93" s="273">
        <v>10</v>
      </c>
      <c r="B93" s="295">
        <v>60701</v>
      </c>
      <c r="C93" s="269" t="s">
        <v>76</v>
      </c>
      <c r="D93" s="413"/>
      <c r="E93" s="415"/>
      <c r="F93" s="415"/>
      <c r="G93" s="415"/>
      <c r="H93" s="415"/>
      <c r="I93" s="414"/>
      <c r="J93" s="388"/>
      <c r="K93" s="271"/>
      <c r="L93" s="327"/>
      <c r="M93" s="328"/>
      <c r="N93" s="329"/>
      <c r="O93" s="345"/>
      <c r="P93" s="330"/>
    </row>
    <row r="94" spans="1:16" s="252" customFormat="1" ht="15" customHeight="1" x14ac:dyDescent="0.25">
      <c r="A94" s="273">
        <v>11</v>
      </c>
      <c r="B94" s="295">
        <v>60850</v>
      </c>
      <c r="C94" s="269" t="s">
        <v>77</v>
      </c>
      <c r="D94" s="413"/>
      <c r="E94" s="415"/>
      <c r="F94" s="415"/>
      <c r="G94" s="415"/>
      <c r="H94" s="415"/>
      <c r="I94" s="414"/>
      <c r="J94" s="387"/>
      <c r="K94" s="271"/>
      <c r="L94" s="327"/>
      <c r="M94" s="328"/>
      <c r="N94" s="329"/>
      <c r="O94" s="345"/>
      <c r="P94" s="330"/>
    </row>
    <row r="95" spans="1:16" s="252" customFormat="1" ht="15" customHeight="1" x14ac:dyDescent="0.25">
      <c r="A95" s="273">
        <v>12</v>
      </c>
      <c r="B95" s="295">
        <v>60910</v>
      </c>
      <c r="C95" s="269" t="s">
        <v>78</v>
      </c>
      <c r="D95" s="396">
        <v>1</v>
      </c>
      <c r="E95" s="405"/>
      <c r="F95" s="405"/>
      <c r="G95" s="405">
        <v>100</v>
      </c>
      <c r="H95" s="405"/>
      <c r="I95" s="405"/>
      <c r="J95" s="387">
        <v>63</v>
      </c>
      <c r="K95" s="271"/>
      <c r="L95" s="327">
        <f>D95</f>
        <v>1</v>
      </c>
      <c r="M95" s="328">
        <f t="shared" si="16"/>
        <v>1</v>
      </c>
      <c r="N95" s="329">
        <f t="shared" si="17"/>
        <v>100</v>
      </c>
      <c r="O95" s="328">
        <f t="shared" si="21"/>
        <v>0</v>
      </c>
      <c r="P95" s="330">
        <f>E95</f>
        <v>0</v>
      </c>
    </row>
    <row r="96" spans="1:16" s="252" customFormat="1" ht="15" customHeight="1" x14ac:dyDescent="0.25">
      <c r="A96" s="273">
        <v>13</v>
      </c>
      <c r="B96" s="295">
        <v>60980</v>
      </c>
      <c r="C96" s="269" t="s">
        <v>79</v>
      </c>
      <c r="D96" s="413"/>
      <c r="E96" s="415"/>
      <c r="F96" s="415"/>
      <c r="G96" s="415"/>
      <c r="H96" s="415"/>
      <c r="I96" s="415"/>
      <c r="J96" s="387"/>
      <c r="K96" s="271"/>
      <c r="L96" s="327"/>
      <c r="M96" s="328"/>
      <c r="N96" s="329"/>
      <c r="O96" s="328"/>
      <c r="P96" s="330"/>
    </row>
    <row r="97" spans="1:16" s="252" customFormat="1" ht="15" customHeight="1" x14ac:dyDescent="0.25">
      <c r="A97" s="273">
        <v>14</v>
      </c>
      <c r="B97" s="295">
        <v>61080</v>
      </c>
      <c r="C97" s="269" t="s">
        <v>80</v>
      </c>
      <c r="D97" s="367">
        <v>2</v>
      </c>
      <c r="E97" s="373">
        <v>50</v>
      </c>
      <c r="F97" s="373"/>
      <c r="G97" s="373"/>
      <c r="H97" s="373">
        <v>50</v>
      </c>
      <c r="I97" s="373"/>
      <c r="J97" s="387">
        <v>63</v>
      </c>
      <c r="K97" s="271"/>
      <c r="L97" s="327">
        <f>D97</f>
        <v>2</v>
      </c>
      <c r="M97" s="328">
        <f t="shared" si="16"/>
        <v>1</v>
      </c>
      <c r="N97" s="329">
        <f t="shared" si="17"/>
        <v>50</v>
      </c>
      <c r="O97" s="328">
        <f t="shared" si="21"/>
        <v>1</v>
      </c>
      <c r="P97" s="330">
        <f>E97</f>
        <v>50</v>
      </c>
    </row>
    <row r="98" spans="1:16" s="252" customFormat="1" ht="15" customHeight="1" x14ac:dyDescent="0.25">
      <c r="A98" s="273">
        <v>15</v>
      </c>
      <c r="B98" s="295">
        <v>61150</v>
      </c>
      <c r="C98" s="269" t="s">
        <v>81</v>
      </c>
      <c r="D98" s="396">
        <v>3</v>
      </c>
      <c r="E98" s="405"/>
      <c r="F98" s="405">
        <v>66.67</v>
      </c>
      <c r="G98" s="405">
        <v>33.33</v>
      </c>
      <c r="H98" s="405"/>
      <c r="I98" s="405"/>
      <c r="J98" s="387">
        <v>59</v>
      </c>
      <c r="K98" s="271"/>
      <c r="L98" s="327">
        <f>D98</f>
        <v>3</v>
      </c>
      <c r="M98" s="328">
        <f t="shared" si="16"/>
        <v>0.9998999999999999</v>
      </c>
      <c r="N98" s="329">
        <f t="shared" si="17"/>
        <v>33.33</v>
      </c>
      <c r="O98" s="328">
        <f t="shared" si="21"/>
        <v>0</v>
      </c>
      <c r="P98" s="330">
        <f>E98</f>
        <v>0</v>
      </c>
    </row>
    <row r="99" spans="1:16" s="252" customFormat="1" ht="15" customHeight="1" x14ac:dyDescent="0.25">
      <c r="A99" s="273">
        <v>16</v>
      </c>
      <c r="B99" s="295">
        <v>61210</v>
      </c>
      <c r="C99" s="269" t="s">
        <v>82</v>
      </c>
      <c r="D99" s="396"/>
      <c r="E99" s="405"/>
      <c r="F99" s="405"/>
      <c r="G99" s="405"/>
      <c r="H99" s="405"/>
      <c r="I99" s="405"/>
      <c r="J99" s="387"/>
      <c r="K99" s="271"/>
      <c r="L99" s="327"/>
      <c r="M99" s="328"/>
      <c r="N99" s="329"/>
      <c r="O99" s="328"/>
      <c r="P99" s="330"/>
    </row>
    <row r="100" spans="1:16" s="252" customFormat="1" ht="15" customHeight="1" x14ac:dyDescent="0.25">
      <c r="A100" s="273">
        <v>17</v>
      </c>
      <c r="B100" s="295">
        <v>61290</v>
      </c>
      <c r="C100" s="269" t="s">
        <v>83</v>
      </c>
      <c r="D100" s="396"/>
      <c r="E100" s="405"/>
      <c r="F100" s="405"/>
      <c r="G100" s="405"/>
      <c r="H100" s="405"/>
      <c r="I100" s="405"/>
      <c r="J100" s="387"/>
      <c r="K100" s="271"/>
      <c r="L100" s="327"/>
      <c r="M100" s="328"/>
      <c r="N100" s="329"/>
      <c r="O100" s="345"/>
      <c r="P100" s="330"/>
    </row>
    <row r="101" spans="1:16" s="252" customFormat="1" ht="15" customHeight="1" x14ac:dyDescent="0.25">
      <c r="A101" s="273">
        <v>18</v>
      </c>
      <c r="B101" s="295">
        <v>61340</v>
      </c>
      <c r="C101" s="269" t="s">
        <v>84</v>
      </c>
      <c r="D101" s="396">
        <v>1</v>
      </c>
      <c r="E101" s="405"/>
      <c r="F101" s="405">
        <v>100</v>
      </c>
      <c r="G101" s="405"/>
      <c r="H101" s="405"/>
      <c r="I101" s="405"/>
      <c r="J101" s="387">
        <v>57</v>
      </c>
      <c r="K101" s="271"/>
      <c r="L101" s="327">
        <f>D101</f>
        <v>1</v>
      </c>
      <c r="M101" s="328">
        <f t="shared" si="16"/>
        <v>0</v>
      </c>
      <c r="N101" s="329">
        <f t="shared" si="17"/>
        <v>0</v>
      </c>
      <c r="O101" s="345">
        <f t="shared" si="21"/>
        <v>0</v>
      </c>
      <c r="P101" s="330">
        <f>E101</f>
        <v>0</v>
      </c>
    </row>
    <row r="102" spans="1:16" s="252" customFormat="1" ht="15" customHeight="1" x14ac:dyDescent="0.25">
      <c r="A102" s="306">
        <v>19</v>
      </c>
      <c r="B102" s="295">
        <v>61390</v>
      </c>
      <c r="C102" s="269" t="s">
        <v>85</v>
      </c>
      <c r="D102" s="367"/>
      <c r="E102" s="373"/>
      <c r="F102" s="373"/>
      <c r="G102" s="373"/>
      <c r="H102" s="373"/>
      <c r="I102" s="405"/>
      <c r="J102" s="387"/>
      <c r="K102" s="271"/>
      <c r="L102" s="327"/>
      <c r="M102" s="328"/>
      <c r="N102" s="329"/>
      <c r="O102" s="328"/>
      <c r="P102" s="330"/>
    </row>
    <row r="103" spans="1:16" s="252" customFormat="1" ht="15" customHeight="1" x14ac:dyDescent="0.25">
      <c r="A103" s="267">
        <v>20</v>
      </c>
      <c r="B103" s="295">
        <v>61410</v>
      </c>
      <c r="C103" s="269" t="s">
        <v>86</v>
      </c>
      <c r="D103" s="396"/>
      <c r="E103" s="405"/>
      <c r="F103" s="405"/>
      <c r="G103" s="405"/>
      <c r="H103" s="405"/>
      <c r="I103" s="405"/>
      <c r="J103" s="387"/>
      <c r="K103" s="271"/>
      <c r="L103" s="327"/>
      <c r="M103" s="328"/>
      <c r="N103" s="329"/>
      <c r="O103" s="328"/>
      <c r="P103" s="330"/>
    </row>
    <row r="104" spans="1:16" s="252" customFormat="1" ht="15" customHeight="1" x14ac:dyDescent="0.25">
      <c r="A104" s="262">
        <v>21</v>
      </c>
      <c r="B104" s="295">
        <v>61430</v>
      </c>
      <c r="C104" s="269" t="s">
        <v>114</v>
      </c>
      <c r="D104" s="367"/>
      <c r="E104" s="373"/>
      <c r="F104" s="373"/>
      <c r="G104" s="373"/>
      <c r="H104" s="373"/>
      <c r="I104" s="373"/>
      <c r="J104" s="387"/>
      <c r="K104" s="271"/>
      <c r="L104" s="327"/>
      <c r="M104" s="328"/>
      <c r="N104" s="329"/>
      <c r="O104" s="328"/>
      <c r="P104" s="330"/>
    </row>
    <row r="105" spans="1:16" s="252" customFormat="1" ht="15" customHeight="1" x14ac:dyDescent="0.25">
      <c r="A105" s="262">
        <v>22</v>
      </c>
      <c r="B105" s="295">
        <v>61440</v>
      </c>
      <c r="C105" s="269" t="s">
        <v>87</v>
      </c>
      <c r="D105" s="396">
        <v>1</v>
      </c>
      <c r="E105" s="405"/>
      <c r="F105" s="405"/>
      <c r="G105" s="405">
        <v>100</v>
      </c>
      <c r="H105" s="405"/>
      <c r="I105" s="405"/>
      <c r="J105" s="387">
        <v>74</v>
      </c>
      <c r="K105" s="271"/>
      <c r="L105" s="327">
        <f>D105</f>
        <v>1</v>
      </c>
      <c r="M105" s="328">
        <f t="shared" si="16"/>
        <v>1</v>
      </c>
      <c r="N105" s="329">
        <f t="shared" si="17"/>
        <v>100</v>
      </c>
      <c r="O105" s="328">
        <f t="shared" si="21"/>
        <v>0</v>
      </c>
      <c r="P105" s="330">
        <f>E105</f>
        <v>0</v>
      </c>
    </row>
    <row r="106" spans="1:16" s="252" customFormat="1" ht="15" customHeight="1" x14ac:dyDescent="0.25">
      <c r="A106" s="262">
        <v>23</v>
      </c>
      <c r="B106" s="295">
        <v>61450</v>
      </c>
      <c r="C106" s="269" t="s">
        <v>115</v>
      </c>
      <c r="D106" s="396"/>
      <c r="E106" s="405"/>
      <c r="F106" s="405"/>
      <c r="G106" s="405"/>
      <c r="H106" s="405"/>
      <c r="I106" s="405"/>
      <c r="J106" s="387"/>
      <c r="K106" s="271"/>
      <c r="L106" s="327"/>
      <c r="M106" s="328"/>
      <c r="N106" s="329"/>
      <c r="O106" s="328"/>
      <c r="P106" s="330"/>
    </row>
    <row r="107" spans="1:16" s="252" customFormat="1" ht="15" customHeight="1" x14ac:dyDescent="0.25">
      <c r="A107" s="262">
        <v>24</v>
      </c>
      <c r="B107" s="295">
        <v>61470</v>
      </c>
      <c r="C107" s="269" t="s">
        <v>88</v>
      </c>
      <c r="D107" s="396">
        <v>1</v>
      </c>
      <c r="E107" s="405"/>
      <c r="F107" s="405">
        <v>100</v>
      </c>
      <c r="G107" s="405"/>
      <c r="H107" s="405"/>
      <c r="I107" s="405"/>
      <c r="J107" s="387">
        <v>56</v>
      </c>
      <c r="K107" s="271"/>
      <c r="L107" s="327">
        <f>D107</f>
        <v>1</v>
      </c>
      <c r="M107" s="328">
        <f t="shared" si="16"/>
        <v>0</v>
      </c>
      <c r="N107" s="329">
        <f t="shared" si="17"/>
        <v>0</v>
      </c>
      <c r="O107" s="328">
        <f t="shared" si="21"/>
        <v>0</v>
      </c>
      <c r="P107" s="330">
        <f>E107</f>
        <v>0</v>
      </c>
    </row>
    <row r="108" spans="1:16" s="252" customFormat="1" ht="15" customHeight="1" x14ac:dyDescent="0.25">
      <c r="A108" s="262">
        <v>25</v>
      </c>
      <c r="B108" s="295">
        <v>61490</v>
      </c>
      <c r="C108" s="269" t="s">
        <v>116</v>
      </c>
      <c r="D108" s="367"/>
      <c r="E108" s="373"/>
      <c r="F108" s="373"/>
      <c r="G108" s="373"/>
      <c r="H108" s="373"/>
      <c r="I108" s="414"/>
      <c r="J108" s="387"/>
      <c r="K108" s="271"/>
      <c r="L108" s="327"/>
      <c r="M108" s="328"/>
      <c r="N108" s="329"/>
      <c r="O108" s="328"/>
      <c r="P108" s="330"/>
    </row>
    <row r="109" spans="1:16" s="252" customFormat="1" ht="15" customHeight="1" x14ac:dyDescent="0.25">
      <c r="A109" s="262">
        <v>26</v>
      </c>
      <c r="B109" s="295">
        <v>61500</v>
      </c>
      <c r="C109" s="269" t="s">
        <v>117</v>
      </c>
      <c r="D109" s="367">
        <v>18</v>
      </c>
      <c r="E109" s="373">
        <v>11.11</v>
      </c>
      <c r="F109" s="373">
        <v>88.89</v>
      </c>
      <c r="G109" s="373"/>
      <c r="H109" s="373"/>
      <c r="I109" s="373"/>
      <c r="J109" s="387">
        <v>48</v>
      </c>
      <c r="K109" s="271"/>
      <c r="L109" s="327">
        <f>D109</f>
        <v>18</v>
      </c>
      <c r="M109" s="328">
        <f t="shared" si="16"/>
        <v>0</v>
      </c>
      <c r="N109" s="329">
        <f t="shared" si="17"/>
        <v>0</v>
      </c>
      <c r="O109" s="328">
        <f t="shared" si="21"/>
        <v>1.9997999999999998</v>
      </c>
      <c r="P109" s="330">
        <f>E109</f>
        <v>11.11</v>
      </c>
    </row>
    <row r="110" spans="1:16" s="252" customFormat="1" ht="15" customHeight="1" x14ac:dyDescent="0.25">
      <c r="A110" s="262">
        <v>27</v>
      </c>
      <c r="B110" s="295">
        <v>61510</v>
      </c>
      <c r="C110" s="269" t="s">
        <v>89</v>
      </c>
      <c r="D110" s="367">
        <v>1</v>
      </c>
      <c r="E110" s="373">
        <v>100</v>
      </c>
      <c r="F110" s="373"/>
      <c r="G110" s="373"/>
      <c r="H110" s="373"/>
      <c r="I110" s="414"/>
      <c r="J110" s="391">
        <v>27</v>
      </c>
      <c r="K110" s="271"/>
      <c r="L110" s="327">
        <f>D110</f>
        <v>1</v>
      </c>
      <c r="M110" s="328">
        <f t="shared" si="16"/>
        <v>0</v>
      </c>
      <c r="N110" s="329">
        <f t="shared" si="17"/>
        <v>0</v>
      </c>
      <c r="O110" s="328">
        <f t="shared" si="21"/>
        <v>1</v>
      </c>
      <c r="P110" s="330">
        <f>E110</f>
        <v>100</v>
      </c>
    </row>
    <row r="111" spans="1:16" s="252" customFormat="1" ht="15" customHeight="1" x14ac:dyDescent="0.25">
      <c r="A111" s="262">
        <v>28</v>
      </c>
      <c r="B111" s="297">
        <v>61520</v>
      </c>
      <c r="C111" s="272" t="s">
        <v>118</v>
      </c>
      <c r="D111" s="367">
        <v>5</v>
      </c>
      <c r="E111" s="373"/>
      <c r="F111" s="373">
        <v>20</v>
      </c>
      <c r="G111" s="373">
        <v>60</v>
      </c>
      <c r="H111" s="373">
        <v>20</v>
      </c>
      <c r="I111" s="412"/>
      <c r="J111" s="387">
        <v>73</v>
      </c>
      <c r="K111" s="271"/>
      <c r="L111" s="327">
        <f>D111</f>
        <v>5</v>
      </c>
      <c r="M111" s="328">
        <f t="shared" si="16"/>
        <v>4</v>
      </c>
      <c r="N111" s="329">
        <f t="shared" si="17"/>
        <v>80</v>
      </c>
      <c r="O111" s="328">
        <f t="shared" si="21"/>
        <v>0</v>
      </c>
      <c r="P111" s="330">
        <f>E111</f>
        <v>0</v>
      </c>
    </row>
    <row r="112" spans="1:16" s="252" customFormat="1" ht="15" customHeight="1" x14ac:dyDescent="0.25">
      <c r="A112" s="266">
        <v>29</v>
      </c>
      <c r="B112" s="297">
        <v>61540</v>
      </c>
      <c r="C112" s="272" t="s">
        <v>119</v>
      </c>
      <c r="D112" s="355"/>
      <c r="E112" s="403"/>
      <c r="F112" s="403"/>
      <c r="G112" s="403"/>
      <c r="H112" s="403"/>
      <c r="I112" s="404"/>
      <c r="J112" s="390"/>
      <c r="K112" s="271"/>
      <c r="L112" s="327"/>
      <c r="M112" s="328"/>
      <c r="N112" s="329"/>
      <c r="O112" s="328"/>
      <c r="P112" s="330"/>
    </row>
    <row r="113" spans="1:16" s="252" customFormat="1" ht="15" customHeight="1" x14ac:dyDescent="0.25">
      <c r="A113" s="266">
        <v>30</v>
      </c>
      <c r="B113" s="297">
        <v>61560</v>
      </c>
      <c r="C113" s="272" t="s">
        <v>121</v>
      </c>
      <c r="D113" s="367"/>
      <c r="E113" s="373"/>
      <c r="F113" s="373"/>
      <c r="G113" s="373"/>
      <c r="H113" s="373"/>
      <c r="I113" s="414"/>
      <c r="J113" s="390"/>
      <c r="K113" s="271"/>
      <c r="L113" s="327"/>
      <c r="M113" s="328"/>
      <c r="N113" s="329"/>
      <c r="O113" s="345"/>
      <c r="P113" s="330"/>
    </row>
    <row r="114" spans="1:16" s="252" customFormat="1" ht="15" customHeight="1" thickBot="1" x14ac:dyDescent="0.3">
      <c r="A114" s="263">
        <v>31</v>
      </c>
      <c r="B114" s="297">
        <v>61570</v>
      </c>
      <c r="C114" s="272" t="s">
        <v>123</v>
      </c>
      <c r="D114" s="368"/>
      <c r="E114" s="415"/>
      <c r="F114" s="415"/>
      <c r="G114" s="415"/>
      <c r="H114" s="415"/>
      <c r="I114" s="415"/>
      <c r="J114" s="389"/>
      <c r="K114" s="271"/>
      <c r="L114" s="331"/>
      <c r="M114" s="332"/>
      <c r="N114" s="333"/>
      <c r="O114" s="332"/>
      <c r="P114" s="334"/>
    </row>
    <row r="115" spans="1:16" s="252" customFormat="1" ht="15" customHeight="1" thickBot="1" x14ac:dyDescent="0.3">
      <c r="A115" s="288"/>
      <c r="B115" s="303"/>
      <c r="C115" s="285" t="s">
        <v>107</v>
      </c>
      <c r="D115" s="313">
        <f>SUM(D116:D124)</f>
        <v>6</v>
      </c>
      <c r="E115" s="383">
        <v>0</v>
      </c>
      <c r="F115" s="383">
        <v>62.5</v>
      </c>
      <c r="G115" s="383">
        <v>12.5</v>
      </c>
      <c r="H115" s="383">
        <v>25</v>
      </c>
      <c r="I115" s="383">
        <v>0</v>
      </c>
      <c r="J115" s="384">
        <f>AVERAGE(J116:J124)</f>
        <v>62.75</v>
      </c>
      <c r="K115" s="271"/>
      <c r="L115" s="341">
        <f>D115</f>
        <v>6</v>
      </c>
      <c r="M115" s="342">
        <f>SUM(M116:M124)</f>
        <v>2</v>
      </c>
      <c r="N115" s="343">
        <f t="shared" si="17"/>
        <v>37.5</v>
      </c>
      <c r="O115" s="342">
        <f>SUM(O116:O124)</f>
        <v>0</v>
      </c>
      <c r="P115" s="344">
        <f>E115</f>
        <v>0</v>
      </c>
    </row>
    <row r="116" spans="1:16" s="252" customFormat="1" ht="15" customHeight="1" x14ac:dyDescent="0.25">
      <c r="A116" s="261">
        <v>1</v>
      </c>
      <c r="B116" s="296">
        <v>70020</v>
      </c>
      <c r="C116" s="264" t="s">
        <v>90</v>
      </c>
      <c r="D116" s="406"/>
      <c r="E116" s="407"/>
      <c r="F116" s="407"/>
      <c r="G116" s="407"/>
      <c r="H116" s="407"/>
      <c r="I116" s="407"/>
      <c r="J116" s="386"/>
      <c r="K116" s="271"/>
      <c r="L116" s="323"/>
      <c r="M116" s="324"/>
      <c r="N116" s="325"/>
      <c r="O116" s="324"/>
      <c r="P116" s="326"/>
    </row>
    <row r="117" spans="1:16" s="252" customFormat="1" ht="15" customHeight="1" x14ac:dyDescent="0.25">
      <c r="A117" s="267">
        <v>2</v>
      </c>
      <c r="B117" s="295">
        <v>70110</v>
      </c>
      <c r="C117" s="269" t="s">
        <v>93</v>
      </c>
      <c r="D117" s="396"/>
      <c r="E117" s="405"/>
      <c r="F117" s="405"/>
      <c r="G117" s="405"/>
      <c r="H117" s="405"/>
      <c r="I117" s="405"/>
      <c r="J117" s="387"/>
      <c r="K117" s="271"/>
      <c r="L117" s="327"/>
      <c r="M117" s="328"/>
      <c r="N117" s="329"/>
      <c r="O117" s="328"/>
      <c r="P117" s="330"/>
    </row>
    <row r="118" spans="1:16" s="252" customFormat="1" ht="15" customHeight="1" x14ac:dyDescent="0.25">
      <c r="A118" s="262">
        <v>3</v>
      </c>
      <c r="B118" s="295">
        <v>70021</v>
      </c>
      <c r="C118" s="269" t="s">
        <v>91</v>
      </c>
      <c r="D118" s="367"/>
      <c r="E118" s="373"/>
      <c r="F118" s="373"/>
      <c r="G118" s="373"/>
      <c r="H118" s="373"/>
      <c r="I118" s="373"/>
      <c r="J118" s="387"/>
      <c r="K118" s="271"/>
      <c r="L118" s="327"/>
      <c r="M118" s="328"/>
      <c r="N118" s="329"/>
      <c r="O118" s="328"/>
      <c r="P118" s="330"/>
    </row>
    <row r="119" spans="1:16" s="252" customFormat="1" ht="15" customHeight="1" x14ac:dyDescent="0.25">
      <c r="A119" s="262">
        <v>4</v>
      </c>
      <c r="B119" s="295">
        <v>70040</v>
      </c>
      <c r="C119" s="269" t="s">
        <v>92</v>
      </c>
      <c r="D119" s="396">
        <v>1</v>
      </c>
      <c r="E119" s="405"/>
      <c r="F119" s="405"/>
      <c r="G119" s="405"/>
      <c r="H119" s="405">
        <v>100</v>
      </c>
      <c r="I119" s="405"/>
      <c r="J119" s="387">
        <v>92</v>
      </c>
      <c r="K119" s="271"/>
      <c r="L119" s="327">
        <f>D119</f>
        <v>1</v>
      </c>
      <c r="M119" s="328">
        <f t="shared" ref="M119:M120" si="24">N119*L119/100</f>
        <v>1</v>
      </c>
      <c r="N119" s="329">
        <f t="shared" si="17"/>
        <v>100</v>
      </c>
      <c r="O119" s="328">
        <f t="shared" ref="O119:O123" si="25">P119*L119/100</f>
        <v>0</v>
      </c>
      <c r="P119" s="330">
        <f>E119</f>
        <v>0</v>
      </c>
    </row>
    <row r="120" spans="1:16" s="252" customFormat="1" ht="15" customHeight="1" x14ac:dyDescent="0.25">
      <c r="A120" s="262">
        <v>5</v>
      </c>
      <c r="B120" s="295">
        <v>70100</v>
      </c>
      <c r="C120" s="269" t="s">
        <v>108</v>
      </c>
      <c r="D120" s="396">
        <v>2</v>
      </c>
      <c r="E120" s="405"/>
      <c r="F120" s="405">
        <v>100</v>
      </c>
      <c r="G120" s="405"/>
      <c r="H120" s="405"/>
      <c r="I120" s="405"/>
      <c r="J120" s="387">
        <v>48</v>
      </c>
      <c r="K120" s="271"/>
      <c r="L120" s="327">
        <f>D120</f>
        <v>2</v>
      </c>
      <c r="M120" s="328">
        <f t="shared" si="24"/>
        <v>0</v>
      </c>
      <c r="N120" s="329">
        <f t="shared" si="17"/>
        <v>0</v>
      </c>
      <c r="O120" s="328">
        <f t="shared" si="25"/>
        <v>0</v>
      </c>
      <c r="P120" s="330">
        <f>E120</f>
        <v>0</v>
      </c>
    </row>
    <row r="121" spans="1:16" s="252" customFormat="1" ht="15" customHeight="1" x14ac:dyDescent="0.25">
      <c r="A121" s="262">
        <v>6</v>
      </c>
      <c r="B121" s="295">
        <v>70270</v>
      </c>
      <c r="C121" s="269" t="s">
        <v>94</v>
      </c>
      <c r="D121" s="367">
        <v>1</v>
      </c>
      <c r="E121" s="373"/>
      <c r="F121" s="373">
        <v>100</v>
      </c>
      <c r="G121" s="373"/>
      <c r="H121" s="373"/>
      <c r="I121" s="414"/>
      <c r="J121" s="387">
        <v>47</v>
      </c>
      <c r="K121" s="271"/>
      <c r="L121" s="327">
        <f>D121</f>
        <v>1</v>
      </c>
      <c r="M121" s="328">
        <f t="shared" si="16"/>
        <v>0</v>
      </c>
      <c r="N121" s="329">
        <f t="shared" si="17"/>
        <v>0</v>
      </c>
      <c r="O121" s="328">
        <f t="shared" si="25"/>
        <v>0</v>
      </c>
      <c r="P121" s="330">
        <f>E121</f>
        <v>0</v>
      </c>
    </row>
    <row r="122" spans="1:16" s="252" customFormat="1" ht="15" customHeight="1" x14ac:dyDescent="0.25">
      <c r="A122" s="262">
        <v>7</v>
      </c>
      <c r="B122" s="295">
        <v>70510</v>
      </c>
      <c r="C122" s="269" t="s">
        <v>95</v>
      </c>
      <c r="D122" s="367"/>
      <c r="E122" s="373"/>
      <c r="F122" s="373"/>
      <c r="G122" s="373"/>
      <c r="H122" s="373"/>
      <c r="I122" s="414"/>
      <c r="J122" s="387"/>
      <c r="K122" s="271"/>
      <c r="L122" s="327"/>
      <c r="M122" s="328"/>
      <c r="N122" s="329"/>
      <c r="O122" s="328"/>
      <c r="P122" s="335"/>
    </row>
    <row r="123" spans="1:16" s="252" customFormat="1" ht="15" customHeight="1" x14ac:dyDescent="0.25">
      <c r="A123" s="266">
        <v>8</v>
      </c>
      <c r="B123" s="297">
        <v>10880</v>
      </c>
      <c r="C123" s="272" t="s">
        <v>120</v>
      </c>
      <c r="D123" s="413">
        <v>2</v>
      </c>
      <c r="E123" s="415"/>
      <c r="F123" s="415">
        <v>50</v>
      </c>
      <c r="G123" s="415">
        <v>50</v>
      </c>
      <c r="H123" s="415"/>
      <c r="I123" s="414"/>
      <c r="J123" s="390">
        <v>64</v>
      </c>
      <c r="K123" s="271"/>
      <c r="L123" s="327">
        <f>D123</f>
        <v>2</v>
      </c>
      <c r="M123" s="328">
        <f t="shared" si="16"/>
        <v>1</v>
      </c>
      <c r="N123" s="329">
        <f t="shared" si="17"/>
        <v>50</v>
      </c>
      <c r="O123" s="328">
        <f t="shared" si="25"/>
        <v>0</v>
      </c>
      <c r="P123" s="330">
        <f>E123</f>
        <v>0</v>
      </c>
    </row>
    <row r="124" spans="1:16" s="252" customFormat="1" ht="15" customHeight="1" thickBot="1" x14ac:dyDescent="0.3">
      <c r="A124" s="263">
        <v>9</v>
      </c>
      <c r="B124" s="299">
        <v>10890</v>
      </c>
      <c r="C124" s="270" t="s">
        <v>122</v>
      </c>
      <c r="D124" s="370"/>
      <c r="E124" s="371"/>
      <c r="F124" s="371"/>
      <c r="G124" s="371"/>
      <c r="H124" s="371"/>
      <c r="I124" s="371"/>
      <c r="J124" s="389"/>
      <c r="K124" s="271"/>
      <c r="L124" s="336"/>
      <c r="M124" s="337"/>
      <c r="N124" s="338"/>
      <c r="O124" s="337"/>
      <c r="P124" s="339"/>
    </row>
    <row r="125" spans="1:16" ht="15" customHeight="1" x14ac:dyDescent="0.25">
      <c r="A125" s="257"/>
      <c r="B125" s="257"/>
      <c r="C125" s="257"/>
      <c r="D125" s="437" t="s">
        <v>98</v>
      </c>
      <c r="E125" s="437"/>
      <c r="F125" s="437"/>
      <c r="G125" s="437"/>
      <c r="H125" s="437"/>
      <c r="I125" s="437"/>
      <c r="J125" s="304">
        <f>AVERAGE(J7,J9:J16,J18:J29,J31:J47,J49:J67,J69:J82,J84:J114,J116:J124)</f>
        <v>59.012820512820511</v>
      </c>
      <c r="K125" s="255"/>
      <c r="N125" s="340"/>
      <c r="O125" s="340"/>
      <c r="P125" s="340"/>
    </row>
    <row r="126" spans="1:16" ht="15" customHeight="1" x14ac:dyDescent="0.25">
      <c r="A126" s="257"/>
      <c r="B126" s="257"/>
      <c r="C126" s="257"/>
      <c r="D126" s="257"/>
      <c r="E126" s="258"/>
      <c r="F126" s="258"/>
      <c r="G126" s="258"/>
      <c r="H126" s="259"/>
      <c r="I126" s="259"/>
      <c r="J126" s="260"/>
      <c r="K126" s="25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46" priority="1" stopIfTrue="1" operator="equal">
      <formula>$J$125</formula>
    </cfRule>
    <cfRule type="containsBlanks" dxfId="45" priority="9" stopIfTrue="1">
      <formula>LEN(TRIM(J6))=0</formula>
    </cfRule>
    <cfRule type="cellIs" dxfId="44" priority="10" stopIfTrue="1" operator="lessThan">
      <formula>50</formula>
    </cfRule>
    <cfRule type="cellIs" dxfId="43" priority="11" stopIfTrue="1" operator="between">
      <formula>$J$125</formula>
      <formula>50</formula>
    </cfRule>
    <cfRule type="cellIs" dxfId="42" priority="12" stopIfTrue="1" operator="between">
      <formula>75</formula>
      <formula>$J$125</formula>
    </cfRule>
    <cfRule type="cellIs" dxfId="41" priority="17" stopIfTrue="1" operator="greaterThanOrEqual">
      <formula>75</formula>
    </cfRule>
  </conditionalFormatting>
  <conditionalFormatting sqref="O7:P124">
    <cfRule type="containsBlanks" dxfId="40" priority="3">
      <formula>LEN(TRIM(O7))=0</formula>
    </cfRule>
    <cfRule type="cellIs" dxfId="39" priority="5" operator="equal">
      <formula>0</formula>
    </cfRule>
    <cfRule type="cellIs" dxfId="38" priority="7" operator="between">
      <formula>0.01</formula>
      <formula>9.99</formula>
    </cfRule>
    <cfRule type="cellIs" dxfId="37" priority="8" operator="greaterThanOrEqual">
      <formula>10</formula>
    </cfRule>
  </conditionalFormatting>
  <conditionalFormatting sqref="N7:N124">
    <cfRule type="containsBlanks" dxfId="36" priority="2">
      <formula>LEN(TRIM(N7))=0</formula>
    </cfRule>
    <cfRule type="cellIs" dxfId="35" priority="13" operator="lessThan">
      <formula>50</formula>
    </cfRule>
    <cfRule type="cellIs" dxfId="34" priority="14" operator="between">
      <formula>50</formula>
      <formula>50.004</formula>
    </cfRule>
    <cfRule type="cellIs" dxfId="33" priority="15" operator="between">
      <formula>50</formula>
      <formula>90</formula>
    </cfRule>
    <cfRule type="cellIs" dxfId="32" priority="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6"/>
      <c r="M1" s="419" t="s">
        <v>134</v>
      </c>
    </row>
    <row r="2" spans="1:17" ht="18" customHeight="1" x14ac:dyDescent="0.25">
      <c r="A2" s="4"/>
      <c r="B2" s="4"/>
      <c r="C2" s="428" t="s">
        <v>144</v>
      </c>
      <c r="D2" s="428"/>
      <c r="E2" s="310"/>
      <c r="F2" s="65"/>
      <c r="G2" s="65"/>
      <c r="H2" s="65"/>
      <c r="I2" s="65"/>
      <c r="J2" s="26">
        <v>2020</v>
      </c>
      <c r="K2" s="4"/>
      <c r="L2" s="27"/>
      <c r="M2" s="419" t="s">
        <v>135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5"/>
      <c r="M3" s="419" t="s">
        <v>136</v>
      </c>
    </row>
    <row r="4" spans="1:17" ht="18" customHeight="1" thickBot="1" x14ac:dyDescent="0.3">
      <c r="A4" s="431" t="s">
        <v>0</v>
      </c>
      <c r="B4" s="433" t="s">
        <v>1</v>
      </c>
      <c r="C4" s="433" t="s">
        <v>2</v>
      </c>
      <c r="D4" s="438" t="s">
        <v>3</v>
      </c>
      <c r="E4" s="440" t="s">
        <v>130</v>
      </c>
      <c r="F4" s="441"/>
      <c r="G4" s="441"/>
      <c r="H4" s="441"/>
      <c r="I4" s="442"/>
      <c r="J4" s="435" t="s">
        <v>99</v>
      </c>
      <c r="K4" s="4"/>
      <c r="L4" s="18"/>
      <c r="M4" s="419" t="s">
        <v>137</v>
      </c>
    </row>
    <row r="5" spans="1:17" ht="43.5" customHeight="1" thickBot="1" x14ac:dyDescent="0.3">
      <c r="A5" s="432"/>
      <c r="B5" s="434"/>
      <c r="C5" s="434"/>
      <c r="D5" s="439"/>
      <c r="E5" s="177" t="s">
        <v>126</v>
      </c>
      <c r="F5" s="3" t="s">
        <v>143</v>
      </c>
      <c r="G5" s="3" t="s">
        <v>141</v>
      </c>
      <c r="H5" s="3" t="s">
        <v>127</v>
      </c>
      <c r="I5" s="3">
        <v>100</v>
      </c>
      <c r="J5" s="436"/>
      <c r="K5" s="4"/>
      <c r="L5" s="86" t="s">
        <v>125</v>
      </c>
      <c r="M5" s="87" t="s">
        <v>138</v>
      </c>
      <c r="N5" s="87" t="s">
        <v>140</v>
      </c>
      <c r="O5" s="87" t="s">
        <v>128</v>
      </c>
      <c r="P5" s="87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53</v>
      </c>
      <c r="E6" s="364">
        <f>AVERAGE(E7,E8,E17,E30,E48,E68,E83,E115)</f>
        <v>2.806122448979592</v>
      </c>
      <c r="F6" s="364">
        <v>0</v>
      </c>
      <c r="G6" s="364">
        <f t="shared" ref="G6:H6" si="0">AVERAGE(G7,G8,G17,G30,G48,G68,G83,G115)</f>
        <v>7.1428571428571432</v>
      </c>
      <c r="H6" s="364">
        <f t="shared" si="0"/>
        <v>19.791666666666668</v>
      </c>
      <c r="I6" s="364">
        <f>AVERAGE(I7,I8,I17,I30,I48,I68,I83,I115)</f>
        <v>2.3809523809523809</v>
      </c>
      <c r="J6" s="117">
        <v>62.05</v>
      </c>
      <c r="K6" s="21"/>
      <c r="L6" s="110">
        <f>D6</f>
        <v>53</v>
      </c>
      <c r="M6" s="111">
        <f>M7+M8+M17+M30+M48+M68+M83+M115</f>
        <v>6</v>
      </c>
      <c r="N6" s="112">
        <f>G6+H6+I6</f>
        <v>29.31547619047619</v>
      </c>
      <c r="O6" s="111">
        <f>O7+O8+O17+O30+O48+O68+O83+O115</f>
        <v>2</v>
      </c>
      <c r="P6" s="113">
        <f>E6</f>
        <v>2.806122448979592</v>
      </c>
      <c r="Q6" s="58"/>
    </row>
    <row r="7" spans="1:17" ht="15" customHeight="1" thickBot="1" x14ac:dyDescent="0.3">
      <c r="A7" s="139">
        <v>1</v>
      </c>
      <c r="B7" s="138">
        <v>50050</v>
      </c>
      <c r="C7" s="142" t="s">
        <v>55</v>
      </c>
      <c r="D7" s="417">
        <v>1</v>
      </c>
      <c r="E7" s="402"/>
      <c r="F7" s="402"/>
      <c r="G7" s="402"/>
      <c r="H7" s="402">
        <v>100</v>
      </c>
      <c r="I7" s="402"/>
      <c r="J7" s="408">
        <v>96</v>
      </c>
      <c r="K7" s="64"/>
      <c r="L7" s="88">
        <f>D7</f>
        <v>1</v>
      </c>
      <c r="M7" s="89">
        <f t="shared" ref="M7" si="1">N7*L7/100</f>
        <v>1</v>
      </c>
      <c r="N7" s="90">
        <f t="shared" ref="N7:N68" si="2">G7+H7+I7</f>
        <v>100</v>
      </c>
      <c r="O7" s="89">
        <f t="shared" ref="O7" si="3">P7*L7/100</f>
        <v>0</v>
      </c>
      <c r="P7" s="91">
        <f>E7</f>
        <v>0</v>
      </c>
      <c r="Q7" s="60"/>
    </row>
    <row r="8" spans="1:17" ht="15" customHeight="1" thickBot="1" x14ac:dyDescent="0.3">
      <c r="A8" s="32"/>
      <c r="B8" s="25"/>
      <c r="C8" s="33" t="s">
        <v>101</v>
      </c>
      <c r="D8" s="33">
        <f>SUM(D9:D16)</f>
        <v>4</v>
      </c>
      <c r="E8" s="314">
        <v>0</v>
      </c>
      <c r="F8" s="314">
        <v>0</v>
      </c>
      <c r="G8" s="314">
        <v>0</v>
      </c>
      <c r="H8" s="314">
        <v>0</v>
      </c>
      <c r="I8" s="314">
        <v>0</v>
      </c>
      <c r="J8" s="41">
        <f>AVERAGE(J9:J16)</f>
        <v>69.166666666666671</v>
      </c>
      <c r="K8" s="21"/>
      <c r="L8" s="110">
        <f>D8</f>
        <v>4</v>
      </c>
      <c r="M8" s="111">
        <f>SUM(M9:M16)</f>
        <v>0</v>
      </c>
      <c r="N8" s="112">
        <f t="shared" si="2"/>
        <v>0</v>
      </c>
      <c r="O8" s="111">
        <f>SUM(O9:O16)</f>
        <v>0</v>
      </c>
      <c r="P8" s="113">
        <f>E8</f>
        <v>0</v>
      </c>
      <c r="Q8" s="67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84"/>
      <c r="E9" s="132"/>
      <c r="F9" s="132"/>
      <c r="G9" s="132"/>
      <c r="H9" s="132"/>
      <c r="I9" s="132"/>
      <c r="J9" s="43"/>
      <c r="K9" s="21"/>
      <c r="L9" s="96"/>
      <c r="M9" s="97"/>
      <c r="N9" s="98"/>
      <c r="O9" s="97"/>
      <c r="P9" s="99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416">
        <v>2</v>
      </c>
      <c r="E10" s="405"/>
      <c r="F10" s="405"/>
      <c r="G10" s="405"/>
      <c r="H10" s="405"/>
      <c r="I10" s="405"/>
      <c r="J10" s="387">
        <v>74.5</v>
      </c>
      <c r="K10" s="21"/>
      <c r="L10" s="96">
        <f>D10</f>
        <v>2</v>
      </c>
      <c r="M10" s="97"/>
      <c r="N10" s="98"/>
      <c r="O10" s="97">
        <f t="shared" ref="O10" si="4">P10*L10/100</f>
        <v>0</v>
      </c>
      <c r="P10" s="99">
        <f>E10</f>
        <v>0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76"/>
      <c r="E11" s="156"/>
      <c r="F11" s="156"/>
      <c r="G11" s="156"/>
      <c r="H11" s="156"/>
      <c r="I11" s="148"/>
      <c r="J11" s="46"/>
      <c r="K11" s="21"/>
      <c r="L11" s="96"/>
      <c r="M11" s="97"/>
      <c r="N11" s="98"/>
      <c r="O11" s="97"/>
      <c r="P11" s="99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416">
        <v>1</v>
      </c>
      <c r="E12" s="373"/>
      <c r="F12" s="373"/>
      <c r="G12" s="373"/>
      <c r="H12" s="373"/>
      <c r="I12" s="414"/>
      <c r="J12" s="387">
        <v>65</v>
      </c>
      <c r="K12" s="21"/>
      <c r="L12" s="96">
        <f>D12</f>
        <v>1</v>
      </c>
      <c r="M12" s="97"/>
      <c r="N12" s="98"/>
      <c r="O12" s="97">
        <f t="shared" ref="O12:O67" si="5">P12*L12/100</f>
        <v>0</v>
      </c>
      <c r="P12" s="99">
        <f>E12</f>
        <v>0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84"/>
      <c r="E13" s="156"/>
      <c r="F13" s="156"/>
      <c r="G13" s="156"/>
      <c r="H13" s="156"/>
      <c r="I13" s="156"/>
      <c r="J13" s="43"/>
      <c r="K13" s="21"/>
      <c r="L13" s="96"/>
      <c r="M13" s="97"/>
      <c r="N13" s="98"/>
      <c r="O13" s="97"/>
      <c r="P13" s="99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76"/>
      <c r="E14" s="132"/>
      <c r="F14" s="132"/>
      <c r="G14" s="132"/>
      <c r="H14" s="132"/>
      <c r="I14" s="132"/>
      <c r="J14" s="43"/>
      <c r="K14" s="21"/>
      <c r="L14" s="96"/>
      <c r="M14" s="97"/>
      <c r="N14" s="98"/>
      <c r="O14" s="97"/>
      <c r="P14" s="99"/>
      <c r="Q14" s="66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76"/>
      <c r="E15" s="156"/>
      <c r="F15" s="156"/>
      <c r="G15" s="156"/>
      <c r="H15" s="156"/>
      <c r="I15" s="151"/>
      <c r="J15" s="43"/>
      <c r="K15" s="21"/>
      <c r="L15" s="96"/>
      <c r="M15" s="97"/>
      <c r="N15" s="98"/>
      <c r="O15" s="97"/>
      <c r="P15" s="99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416">
        <v>1</v>
      </c>
      <c r="E16" s="373"/>
      <c r="F16" s="373"/>
      <c r="G16" s="373"/>
      <c r="H16" s="373"/>
      <c r="I16" s="373"/>
      <c r="J16" s="389">
        <v>68</v>
      </c>
      <c r="K16" s="21"/>
      <c r="L16" s="100">
        <f>D16</f>
        <v>1</v>
      </c>
      <c r="M16" s="101"/>
      <c r="N16" s="102"/>
      <c r="O16" s="101">
        <f t="shared" si="5"/>
        <v>0</v>
      </c>
      <c r="P16" s="103">
        <f>E16</f>
        <v>0</v>
      </c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186">
        <f>SUM(D18:D29)</f>
        <v>2</v>
      </c>
      <c r="E17" s="38">
        <v>0</v>
      </c>
      <c r="F17" s="38">
        <v>0</v>
      </c>
      <c r="G17" s="38">
        <v>50</v>
      </c>
      <c r="H17" s="38">
        <v>0</v>
      </c>
      <c r="I17" s="38">
        <v>0</v>
      </c>
      <c r="J17" s="39">
        <f>AVERAGE(J18:J29)</f>
        <v>63</v>
      </c>
      <c r="K17" s="21"/>
      <c r="L17" s="110">
        <f>D17</f>
        <v>2</v>
      </c>
      <c r="M17" s="111">
        <f>SUM(M18:M29)</f>
        <v>1</v>
      </c>
      <c r="N17" s="112">
        <f t="shared" si="2"/>
        <v>50</v>
      </c>
      <c r="O17" s="111">
        <f>SUM(O18:O29)</f>
        <v>0</v>
      </c>
      <c r="P17" s="113">
        <f>E17</f>
        <v>0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76"/>
      <c r="E18" s="132"/>
      <c r="F18" s="132"/>
      <c r="G18" s="132"/>
      <c r="H18" s="132"/>
      <c r="I18" s="132"/>
      <c r="J18" s="42"/>
      <c r="K18" s="21"/>
      <c r="L18" s="92"/>
      <c r="M18" s="93"/>
      <c r="N18" s="94"/>
      <c r="O18" s="93"/>
      <c r="P18" s="95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84"/>
      <c r="E19" s="132"/>
      <c r="F19" s="132"/>
      <c r="G19" s="132"/>
      <c r="H19" s="132"/>
      <c r="I19" s="132"/>
      <c r="J19" s="43"/>
      <c r="K19" s="21"/>
      <c r="L19" s="96"/>
      <c r="M19" s="97"/>
      <c r="N19" s="98"/>
      <c r="O19" s="97"/>
      <c r="P19" s="99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76"/>
      <c r="E20" s="132"/>
      <c r="F20" s="132"/>
      <c r="G20" s="132"/>
      <c r="H20" s="132"/>
      <c r="I20" s="132"/>
      <c r="J20" s="43"/>
      <c r="K20" s="21"/>
      <c r="L20" s="96"/>
      <c r="M20" s="97"/>
      <c r="N20" s="98"/>
      <c r="O20" s="97"/>
      <c r="P20" s="99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76"/>
      <c r="E21" s="156"/>
      <c r="F21" s="156"/>
      <c r="G21" s="156"/>
      <c r="H21" s="156"/>
      <c r="I21" s="156"/>
      <c r="J21" s="43"/>
      <c r="K21" s="21"/>
      <c r="L21" s="96"/>
      <c r="M21" s="97"/>
      <c r="N21" s="98"/>
      <c r="O21" s="97"/>
      <c r="P21" s="99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416">
        <v>1</v>
      </c>
      <c r="E22" s="373"/>
      <c r="F22" s="373"/>
      <c r="G22" s="373"/>
      <c r="H22" s="373"/>
      <c r="I22" s="373"/>
      <c r="J22" s="387">
        <v>52</v>
      </c>
      <c r="K22" s="21"/>
      <c r="L22" s="96">
        <f>D22</f>
        <v>1</v>
      </c>
      <c r="M22" s="97"/>
      <c r="N22" s="98"/>
      <c r="O22" s="97">
        <f t="shared" si="5"/>
        <v>0</v>
      </c>
      <c r="P22" s="99">
        <f>E22</f>
        <v>0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76"/>
      <c r="E23" s="154"/>
      <c r="F23" s="154"/>
      <c r="G23" s="154"/>
      <c r="H23" s="154"/>
      <c r="I23" s="143"/>
      <c r="J23" s="43"/>
      <c r="K23" s="21"/>
      <c r="L23" s="96"/>
      <c r="M23" s="97"/>
      <c r="N23" s="98"/>
      <c r="O23" s="97"/>
      <c r="P23" s="99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76"/>
      <c r="E24" s="132"/>
      <c r="F24" s="132"/>
      <c r="G24" s="132"/>
      <c r="H24" s="132"/>
      <c r="I24" s="132"/>
      <c r="J24" s="43"/>
      <c r="K24" s="21"/>
      <c r="L24" s="96"/>
      <c r="M24" s="97"/>
      <c r="N24" s="98"/>
      <c r="O24" s="97"/>
      <c r="P24" s="99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44"/>
      <c r="E25" s="156"/>
      <c r="F25" s="156"/>
      <c r="G25" s="156"/>
      <c r="H25" s="156"/>
      <c r="I25" s="132"/>
      <c r="J25" s="43"/>
      <c r="K25" s="21"/>
      <c r="L25" s="96"/>
      <c r="M25" s="97"/>
      <c r="N25" s="98"/>
      <c r="O25" s="114"/>
      <c r="P25" s="99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55"/>
      <c r="E26" s="156"/>
      <c r="F26" s="156"/>
      <c r="G26" s="156"/>
      <c r="H26" s="156"/>
      <c r="I26" s="132"/>
      <c r="J26" s="43"/>
      <c r="K26" s="21"/>
      <c r="L26" s="96"/>
      <c r="M26" s="97"/>
      <c r="N26" s="98"/>
      <c r="O26" s="114"/>
      <c r="P26" s="99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1"/>
      <c r="E27" s="132"/>
      <c r="F27" s="132"/>
      <c r="G27" s="132"/>
      <c r="H27" s="132"/>
      <c r="I27" s="132"/>
      <c r="J27" s="43"/>
      <c r="K27" s="21"/>
      <c r="L27" s="96"/>
      <c r="M27" s="97"/>
      <c r="N27" s="98"/>
      <c r="O27" s="114"/>
      <c r="P27" s="99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1"/>
      <c r="E28" s="132"/>
      <c r="F28" s="132"/>
      <c r="G28" s="132"/>
      <c r="H28" s="132"/>
      <c r="I28" s="132"/>
      <c r="J28" s="43"/>
      <c r="K28" s="21"/>
      <c r="L28" s="96"/>
      <c r="M28" s="97"/>
      <c r="N28" s="98"/>
      <c r="O28" s="114"/>
      <c r="P28" s="99"/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397">
        <v>1</v>
      </c>
      <c r="E29" s="398"/>
      <c r="F29" s="398"/>
      <c r="G29" s="398">
        <v>100</v>
      </c>
      <c r="H29" s="398"/>
      <c r="I29" s="399"/>
      <c r="J29" s="389">
        <v>74</v>
      </c>
      <c r="K29" s="21"/>
      <c r="L29" s="100">
        <f>D29</f>
        <v>1</v>
      </c>
      <c r="M29" s="101">
        <f t="shared" ref="M29" si="6">N29*L29/100</f>
        <v>1</v>
      </c>
      <c r="N29" s="102">
        <f t="shared" si="2"/>
        <v>100</v>
      </c>
      <c r="O29" s="137">
        <f t="shared" ref="O29" si="7">P29*L29/100</f>
        <v>0</v>
      </c>
      <c r="P29" s="103">
        <f>E29</f>
        <v>0</v>
      </c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5</v>
      </c>
      <c r="E30" s="38">
        <v>0</v>
      </c>
      <c r="F30" s="38">
        <v>0</v>
      </c>
      <c r="G30" s="38">
        <v>0</v>
      </c>
      <c r="H30" s="38">
        <v>33.333333333333336</v>
      </c>
      <c r="I30" s="38">
        <v>0</v>
      </c>
      <c r="J30" s="39">
        <f>AVERAGE(J31:J47)</f>
        <v>65.333333333333329</v>
      </c>
      <c r="K30" s="21"/>
      <c r="L30" s="110">
        <f>D30</f>
        <v>5</v>
      </c>
      <c r="M30" s="111">
        <f>SUM(M31:M47)</f>
        <v>2</v>
      </c>
      <c r="N30" s="112">
        <f t="shared" si="2"/>
        <v>33.333333333333336</v>
      </c>
      <c r="O30" s="111">
        <f>SUM(O31:O47)</f>
        <v>0</v>
      </c>
      <c r="P30" s="113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55"/>
      <c r="E31" s="156"/>
      <c r="F31" s="156"/>
      <c r="G31" s="156"/>
      <c r="H31" s="156"/>
      <c r="I31" s="156"/>
      <c r="J31" s="42"/>
      <c r="K31" s="7"/>
      <c r="L31" s="92"/>
      <c r="M31" s="93"/>
      <c r="N31" s="94"/>
      <c r="O31" s="93"/>
      <c r="P31" s="95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31"/>
      <c r="E32" s="132"/>
      <c r="F32" s="132"/>
      <c r="G32" s="132"/>
      <c r="H32" s="132"/>
      <c r="I32" s="132"/>
      <c r="J32" s="43"/>
      <c r="K32" s="7"/>
      <c r="L32" s="96"/>
      <c r="M32" s="97"/>
      <c r="N32" s="98"/>
      <c r="O32" s="97"/>
      <c r="P32" s="99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55"/>
      <c r="E33" s="156"/>
      <c r="F33" s="156"/>
      <c r="G33" s="156"/>
      <c r="H33" s="156"/>
      <c r="I33" s="156"/>
      <c r="J33" s="46"/>
      <c r="K33" s="7"/>
      <c r="L33" s="96"/>
      <c r="M33" s="97"/>
      <c r="N33" s="98"/>
      <c r="O33" s="97"/>
      <c r="P33" s="99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55"/>
      <c r="E34" s="156"/>
      <c r="F34" s="156"/>
      <c r="G34" s="156"/>
      <c r="H34" s="156"/>
      <c r="I34" s="146"/>
      <c r="J34" s="43"/>
      <c r="K34" s="7"/>
      <c r="L34" s="96"/>
      <c r="M34" s="97"/>
      <c r="N34" s="98"/>
      <c r="O34" s="97"/>
      <c r="P34" s="99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55"/>
      <c r="E35" s="156"/>
      <c r="F35" s="156"/>
      <c r="G35" s="156"/>
      <c r="H35" s="156"/>
      <c r="I35" s="151"/>
      <c r="J35" s="43"/>
      <c r="K35" s="7"/>
      <c r="L35" s="96"/>
      <c r="M35" s="97"/>
      <c r="N35" s="98"/>
      <c r="O35" s="97"/>
      <c r="P35" s="99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18"/>
      <c r="E36" s="132"/>
      <c r="F36" s="132"/>
      <c r="G36" s="132"/>
      <c r="H36" s="132"/>
      <c r="I36" s="132"/>
      <c r="J36" s="43"/>
      <c r="K36" s="7"/>
      <c r="L36" s="96"/>
      <c r="M36" s="97"/>
      <c r="N36" s="98"/>
      <c r="O36" s="97"/>
      <c r="P36" s="99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55"/>
      <c r="E37" s="156"/>
      <c r="F37" s="156"/>
      <c r="G37" s="156"/>
      <c r="H37" s="156"/>
      <c r="I37" s="132"/>
      <c r="J37" s="43"/>
      <c r="K37" s="7"/>
      <c r="L37" s="96"/>
      <c r="M37" s="97"/>
      <c r="N37" s="98"/>
      <c r="O37" s="114"/>
      <c r="P37" s="99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396">
        <v>1</v>
      </c>
      <c r="E38" s="405"/>
      <c r="F38" s="405"/>
      <c r="G38" s="405"/>
      <c r="H38" s="405"/>
      <c r="I38" s="405"/>
      <c r="J38" s="387">
        <v>47</v>
      </c>
      <c r="K38" s="7"/>
      <c r="L38" s="96">
        <f>D38</f>
        <v>1</v>
      </c>
      <c r="M38" s="97"/>
      <c r="N38" s="98"/>
      <c r="O38" s="114">
        <f t="shared" ref="O38:O39" si="8">P38*L38/100</f>
        <v>0</v>
      </c>
      <c r="P38" s="99">
        <f>E38</f>
        <v>0</v>
      </c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396">
        <v>2</v>
      </c>
      <c r="E39" s="405"/>
      <c r="F39" s="405"/>
      <c r="G39" s="405"/>
      <c r="H39" s="405">
        <v>100</v>
      </c>
      <c r="I39" s="405"/>
      <c r="J39" s="387">
        <v>82.5</v>
      </c>
      <c r="K39" s="7"/>
      <c r="L39" s="96">
        <f>D39</f>
        <v>2</v>
      </c>
      <c r="M39" s="97">
        <f t="shared" ref="M39" si="9">N39*L39/100</f>
        <v>2</v>
      </c>
      <c r="N39" s="98">
        <f t="shared" si="2"/>
        <v>100</v>
      </c>
      <c r="O39" s="114">
        <f t="shared" si="8"/>
        <v>0</v>
      </c>
      <c r="P39" s="99">
        <f>E39</f>
        <v>0</v>
      </c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1"/>
      <c r="E40" s="132"/>
      <c r="F40" s="132"/>
      <c r="G40" s="132"/>
      <c r="H40" s="132"/>
      <c r="I40" s="132"/>
      <c r="J40" s="43"/>
      <c r="K40" s="7"/>
      <c r="L40" s="96"/>
      <c r="M40" s="97"/>
      <c r="N40" s="98"/>
      <c r="O40" s="114"/>
      <c r="P40" s="99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55"/>
      <c r="E41" s="156"/>
      <c r="F41" s="156"/>
      <c r="G41" s="156"/>
      <c r="H41" s="156"/>
      <c r="I41" s="156"/>
      <c r="J41" s="43"/>
      <c r="K41" s="7"/>
      <c r="L41" s="96"/>
      <c r="M41" s="97"/>
      <c r="N41" s="98"/>
      <c r="O41" s="114"/>
      <c r="P41" s="99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1"/>
      <c r="E42" s="132"/>
      <c r="F42" s="132"/>
      <c r="G42" s="132"/>
      <c r="H42" s="132"/>
      <c r="I42" s="132"/>
      <c r="J42" s="43"/>
      <c r="K42" s="7"/>
      <c r="L42" s="96"/>
      <c r="M42" s="97"/>
      <c r="N42" s="98"/>
      <c r="O42" s="97"/>
      <c r="P42" s="99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47"/>
      <c r="E43" s="156"/>
      <c r="F43" s="156"/>
      <c r="G43" s="156"/>
      <c r="H43" s="156"/>
      <c r="I43" s="156"/>
      <c r="J43" s="43"/>
      <c r="K43" s="7"/>
      <c r="L43" s="96"/>
      <c r="M43" s="97"/>
      <c r="N43" s="98"/>
      <c r="O43" s="97"/>
      <c r="P43" s="99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18"/>
      <c r="E44" s="132"/>
      <c r="F44" s="132"/>
      <c r="G44" s="132"/>
      <c r="H44" s="132"/>
      <c r="I44" s="132"/>
      <c r="J44" s="43"/>
      <c r="K44" s="7"/>
      <c r="L44" s="96"/>
      <c r="M44" s="97"/>
      <c r="N44" s="98"/>
      <c r="O44" s="114"/>
      <c r="P44" s="99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1"/>
      <c r="E45" s="132"/>
      <c r="F45" s="132"/>
      <c r="G45" s="132"/>
      <c r="H45" s="132"/>
      <c r="I45" s="132"/>
      <c r="J45" s="43"/>
      <c r="K45" s="7"/>
      <c r="L45" s="96"/>
      <c r="M45" s="97"/>
      <c r="N45" s="98"/>
      <c r="O45" s="97"/>
      <c r="P45" s="99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53"/>
      <c r="E46" s="154"/>
      <c r="F46" s="154"/>
      <c r="G46" s="154"/>
      <c r="H46" s="154"/>
      <c r="I46" s="132"/>
      <c r="J46" s="43"/>
      <c r="K46" s="7"/>
      <c r="L46" s="96"/>
      <c r="M46" s="97"/>
      <c r="N46" s="98"/>
      <c r="O46" s="97"/>
      <c r="P46" s="99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397">
        <v>2</v>
      </c>
      <c r="E47" s="398"/>
      <c r="F47" s="398"/>
      <c r="G47" s="398"/>
      <c r="H47" s="398"/>
      <c r="I47" s="399"/>
      <c r="J47" s="389">
        <v>66.5</v>
      </c>
      <c r="K47" s="7"/>
      <c r="L47" s="100">
        <f>D47</f>
        <v>2</v>
      </c>
      <c r="M47" s="101"/>
      <c r="N47" s="102"/>
      <c r="O47" s="101">
        <f t="shared" ref="O47" si="10">P47*L47/100</f>
        <v>0</v>
      </c>
      <c r="P47" s="103">
        <f>E47</f>
        <v>0</v>
      </c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10</v>
      </c>
      <c r="E48" s="81">
        <v>7.1428571428571432</v>
      </c>
      <c r="F48" s="81">
        <v>0</v>
      </c>
      <c r="G48" s="81">
        <v>0</v>
      </c>
      <c r="H48" s="81">
        <v>0</v>
      </c>
      <c r="I48" s="81">
        <v>16.666666666666668</v>
      </c>
      <c r="J48" s="41">
        <f>AVERAGE(J49:J67)</f>
        <v>56.571428571428569</v>
      </c>
      <c r="K48" s="21"/>
      <c r="L48" s="110">
        <f>D48</f>
        <v>10</v>
      </c>
      <c r="M48" s="111">
        <f>SUM(M49:M67)</f>
        <v>1</v>
      </c>
      <c r="N48" s="112">
        <f t="shared" si="2"/>
        <v>16.666666666666668</v>
      </c>
      <c r="O48" s="111">
        <f>SUM(O49:O67)</f>
        <v>1</v>
      </c>
      <c r="P48" s="113">
        <f>E48</f>
        <v>7.1428571428571432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55"/>
      <c r="E49" s="156"/>
      <c r="F49" s="156"/>
      <c r="G49" s="156"/>
      <c r="H49" s="156"/>
      <c r="I49" s="156"/>
      <c r="J49" s="42"/>
      <c r="K49" s="21"/>
      <c r="L49" s="92"/>
      <c r="M49" s="93"/>
      <c r="N49" s="94"/>
      <c r="O49" s="93"/>
      <c r="P49" s="95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1"/>
      <c r="E50" s="132"/>
      <c r="F50" s="132"/>
      <c r="G50" s="132"/>
      <c r="H50" s="132"/>
      <c r="I50" s="132"/>
      <c r="J50" s="43"/>
      <c r="K50" s="21"/>
      <c r="L50" s="96"/>
      <c r="M50" s="97"/>
      <c r="N50" s="98"/>
      <c r="O50" s="97"/>
      <c r="P50" s="99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396">
        <v>1</v>
      </c>
      <c r="E51" s="405"/>
      <c r="F51" s="405"/>
      <c r="G51" s="405"/>
      <c r="H51" s="405"/>
      <c r="I51" s="405">
        <v>100</v>
      </c>
      <c r="J51" s="387">
        <v>100</v>
      </c>
      <c r="K51" s="21"/>
      <c r="L51" s="96">
        <f>D51</f>
        <v>1</v>
      </c>
      <c r="M51" s="97">
        <f t="shared" ref="M51" si="11">N51*L51/100</f>
        <v>1</v>
      </c>
      <c r="N51" s="98">
        <f t="shared" si="2"/>
        <v>100</v>
      </c>
      <c r="O51" s="97">
        <f t="shared" ref="O51:O56" si="12">P51*L51/100</f>
        <v>0</v>
      </c>
      <c r="P51" s="99">
        <f>E51</f>
        <v>0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396">
        <v>1</v>
      </c>
      <c r="E52" s="405"/>
      <c r="F52" s="405"/>
      <c r="G52" s="405"/>
      <c r="H52" s="405"/>
      <c r="I52" s="405"/>
      <c r="J52" s="387">
        <v>52</v>
      </c>
      <c r="K52" s="21"/>
      <c r="L52" s="96">
        <f>D52</f>
        <v>1</v>
      </c>
      <c r="M52" s="97"/>
      <c r="N52" s="98"/>
      <c r="O52" s="97">
        <f t="shared" si="12"/>
        <v>0</v>
      </c>
      <c r="P52" s="99">
        <f>E52</f>
        <v>0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55"/>
      <c r="E53" s="156"/>
      <c r="F53" s="156"/>
      <c r="G53" s="156"/>
      <c r="H53" s="156"/>
      <c r="I53" s="156"/>
      <c r="J53" s="43"/>
      <c r="K53" s="21"/>
      <c r="L53" s="96"/>
      <c r="M53" s="97"/>
      <c r="N53" s="98"/>
      <c r="O53" s="97"/>
      <c r="P53" s="99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367">
        <v>2</v>
      </c>
      <c r="E54" s="373"/>
      <c r="F54" s="373"/>
      <c r="G54" s="373"/>
      <c r="H54" s="373"/>
      <c r="I54" s="373"/>
      <c r="J54" s="387">
        <v>66</v>
      </c>
      <c r="K54" s="21"/>
      <c r="L54" s="96">
        <f>D54</f>
        <v>2</v>
      </c>
      <c r="M54" s="97"/>
      <c r="N54" s="98"/>
      <c r="O54" s="97">
        <f t="shared" si="12"/>
        <v>0</v>
      </c>
      <c r="P54" s="99">
        <f>E54</f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31"/>
      <c r="E55" s="132"/>
      <c r="F55" s="132"/>
      <c r="G55" s="132"/>
      <c r="H55" s="132"/>
      <c r="I55" s="132"/>
      <c r="J55" s="43"/>
      <c r="K55" s="21"/>
      <c r="L55" s="96"/>
      <c r="M55" s="97"/>
      <c r="N55" s="98"/>
      <c r="O55" s="114"/>
      <c r="P55" s="99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396">
        <v>2</v>
      </c>
      <c r="E56" s="405"/>
      <c r="F56" s="405"/>
      <c r="G56" s="405"/>
      <c r="H56" s="405"/>
      <c r="I56" s="405"/>
      <c r="J56" s="387">
        <v>63.5</v>
      </c>
      <c r="K56" s="21"/>
      <c r="L56" s="96">
        <f>D56</f>
        <v>2</v>
      </c>
      <c r="M56" s="97"/>
      <c r="N56" s="98"/>
      <c r="O56" s="97">
        <f t="shared" si="12"/>
        <v>0</v>
      </c>
      <c r="P56" s="99">
        <f>E56</f>
        <v>0</v>
      </c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367">
        <v>2</v>
      </c>
      <c r="E57" s="373">
        <v>50</v>
      </c>
      <c r="F57" s="373"/>
      <c r="G57" s="373"/>
      <c r="H57" s="373"/>
      <c r="I57" s="405"/>
      <c r="J57" s="387">
        <v>42.5</v>
      </c>
      <c r="K57" s="21"/>
      <c r="L57" s="96">
        <f>D57</f>
        <v>2</v>
      </c>
      <c r="M57" s="97">
        <f t="shared" ref="M57" si="13">N57*L57/100</f>
        <v>0</v>
      </c>
      <c r="N57" s="98">
        <f t="shared" si="2"/>
        <v>0</v>
      </c>
      <c r="O57" s="114">
        <f t="shared" si="5"/>
        <v>1</v>
      </c>
      <c r="P57" s="99">
        <f>E57</f>
        <v>50</v>
      </c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55"/>
      <c r="E58" s="156"/>
      <c r="F58" s="156"/>
      <c r="G58" s="156"/>
      <c r="H58" s="156"/>
      <c r="I58" s="132"/>
      <c r="J58" s="43"/>
      <c r="K58" s="21"/>
      <c r="L58" s="96"/>
      <c r="M58" s="97"/>
      <c r="N58" s="98"/>
      <c r="O58" s="97"/>
      <c r="P58" s="99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19"/>
      <c r="E59" s="132"/>
      <c r="F59" s="132"/>
      <c r="G59" s="132"/>
      <c r="H59" s="132"/>
      <c r="I59" s="132"/>
      <c r="J59" s="43"/>
      <c r="K59" s="21"/>
      <c r="L59" s="96"/>
      <c r="M59" s="97"/>
      <c r="N59" s="98"/>
      <c r="O59" s="97"/>
      <c r="P59" s="99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19"/>
      <c r="E60" s="132"/>
      <c r="F60" s="132"/>
      <c r="G60" s="132"/>
      <c r="H60" s="132"/>
      <c r="I60" s="132"/>
      <c r="J60" s="43"/>
      <c r="K60" s="21"/>
      <c r="L60" s="96"/>
      <c r="M60" s="97"/>
      <c r="N60" s="98"/>
      <c r="O60" s="97"/>
      <c r="P60" s="99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31"/>
      <c r="E61" s="132"/>
      <c r="F61" s="132"/>
      <c r="G61" s="132"/>
      <c r="H61" s="132"/>
      <c r="I61" s="132"/>
      <c r="J61" s="43"/>
      <c r="K61" s="21"/>
      <c r="L61" s="96"/>
      <c r="M61" s="97"/>
      <c r="N61" s="98"/>
      <c r="O61" s="97"/>
      <c r="P61" s="99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55"/>
      <c r="E62" s="156"/>
      <c r="F62" s="156"/>
      <c r="G62" s="156"/>
      <c r="H62" s="132"/>
      <c r="I62" s="132"/>
      <c r="J62" s="43"/>
      <c r="K62" s="21"/>
      <c r="L62" s="96"/>
      <c r="M62" s="97"/>
      <c r="N62" s="98"/>
      <c r="O62" s="114"/>
      <c r="P62" s="99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1"/>
      <c r="E63" s="132"/>
      <c r="F63" s="132"/>
      <c r="G63" s="132"/>
      <c r="H63" s="132"/>
      <c r="I63" s="132"/>
      <c r="J63" s="43"/>
      <c r="K63" s="21"/>
      <c r="L63" s="96"/>
      <c r="M63" s="97"/>
      <c r="N63" s="98"/>
      <c r="O63" s="114"/>
      <c r="P63" s="99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367">
        <v>1</v>
      </c>
      <c r="E64" s="373"/>
      <c r="F64" s="381"/>
      <c r="G64" s="374"/>
      <c r="H64" s="414"/>
      <c r="I64" s="414"/>
      <c r="J64" s="387">
        <v>31</v>
      </c>
      <c r="K64" s="21"/>
      <c r="L64" s="96">
        <f>D64</f>
        <v>1</v>
      </c>
      <c r="M64" s="97"/>
      <c r="N64" s="98"/>
      <c r="O64" s="114">
        <f t="shared" si="5"/>
        <v>0</v>
      </c>
      <c r="P64" s="99">
        <f>E64</f>
        <v>0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55"/>
      <c r="E65" s="156"/>
      <c r="F65" s="156"/>
      <c r="G65" s="156"/>
      <c r="H65" s="156"/>
      <c r="I65" s="151"/>
      <c r="J65" s="43"/>
      <c r="K65" s="21"/>
      <c r="L65" s="96"/>
      <c r="M65" s="97"/>
      <c r="N65" s="98"/>
      <c r="O65" s="114"/>
      <c r="P65" s="99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55"/>
      <c r="E66" s="156"/>
      <c r="F66" s="156"/>
      <c r="G66" s="156"/>
      <c r="H66" s="156"/>
      <c r="I66" s="156"/>
      <c r="J66" s="46"/>
      <c r="K66" s="21"/>
      <c r="L66" s="96"/>
      <c r="M66" s="97"/>
      <c r="N66" s="98"/>
      <c r="O66" s="114"/>
      <c r="P66" s="99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367">
        <v>1</v>
      </c>
      <c r="E67" s="373"/>
      <c r="F67" s="373"/>
      <c r="G67" s="373"/>
      <c r="H67" s="373"/>
      <c r="I67" s="373"/>
      <c r="J67" s="387">
        <v>41</v>
      </c>
      <c r="K67" s="21"/>
      <c r="L67" s="100">
        <f>D67</f>
        <v>1</v>
      </c>
      <c r="M67" s="101"/>
      <c r="N67" s="102"/>
      <c r="O67" s="137">
        <f t="shared" si="5"/>
        <v>0</v>
      </c>
      <c r="P67" s="103">
        <f>E67</f>
        <v>0</v>
      </c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10</v>
      </c>
      <c r="E68" s="38">
        <v>12.5</v>
      </c>
      <c r="F68" s="38">
        <v>0</v>
      </c>
      <c r="G68" s="38">
        <v>0</v>
      </c>
      <c r="H68" s="38">
        <v>25</v>
      </c>
      <c r="I68" s="38">
        <v>0</v>
      </c>
      <c r="J68" s="39">
        <f>AVERAGE(J69:J82)</f>
        <v>64.25</v>
      </c>
      <c r="K68" s="21"/>
      <c r="L68" s="110">
        <f>D68</f>
        <v>10</v>
      </c>
      <c r="M68" s="111">
        <f>SUM(M69:M82)</f>
        <v>1</v>
      </c>
      <c r="N68" s="112">
        <f t="shared" si="2"/>
        <v>25</v>
      </c>
      <c r="O68" s="183">
        <f>SUM(O69:O82)</f>
        <v>1</v>
      </c>
      <c r="P68" s="113">
        <f>E68</f>
        <v>12.5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55"/>
      <c r="E69" s="156"/>
      <c r="F69" s="156"/>
      <c r="G69" s="156"/>
      <c r="H69" s="156"/>
      <c r="I69" s="156"/>
      <c r="J69" s="43"/>
      <c r="K69" s="21"/>
      <c r="L69" s="92"/>
      <c r="M69" s="93"/>
      <c r="N69" s="94"/>
      <c r="O69" s="178"/>
      <c r="P69" s="95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367">
        <v>6</v>
      </c>
      <c r="E70" s="373"/>
      <c r="F70" s="373"/>
      <c r="G70" s="373"/>
      <c r="H70" s="373"/>
      <c r="I70" s="414"/>
      <c r="J70" s="387">
        <v>62.5</v>
      </c>
      <c r="K70" s="21"/>
      <c r="L70" s="96">
        <f>D70</f>
        <v>6</v>
      </c>
      <c r="M70" s="97"/>
      <c r="N70" s="98"/>
      <c r="O70" s="97">
        <f t="shared" ref="O70:O76" si="14">P70*L70/100</f>
        <v>0</v>
      </c>
      <c r="P70" s="99">
        <f>E70</f>
        <v>0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396">
        <v>1</v>
      </c>
      <c r="E71" s="405"/>
      <c r="F71" s="405"/>
      <c r="G71" s="405"/>
      <c r="H71" s="405">
        <v>100</v>
      </c>
      <c r="I71" s="405"/>
      <c r="J71" s="387">
        <v>92</v>
      </c>
      <c r="K71" s="21"/>
      <c r="L71" s="96">
        <f>D71</f>
        <v>1</v>
      </c>
      <c r="M71" s="97">
        <f t="shared" ref="M71:M76" si="15">N71*L71/100</f>
        <v>1</v>
      </c>
      <c r="N71" s="98">
        <f t="shared" ref="N71:N76" si="16">G71+H71+I71</f>
        <v>100</v>
      </c>
      <c r="O71" s="97">
        <f t="shared" si="14"/>
        <v>0</v>
      </c>
      <c r="P71" s="99">
        <f>E71</f>
        <v>0</v>
      </c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31"/>
      <c r="E72" s="132"/>
      <c r="F72" s="132"/>
      <c r="G72" s="132"/>
      <c r="H72" s="132"/>
      <c r="I72" s="132"/>
      <c r="J72" s="43"/>
      <c r="K72" s="21"/>
      <c r="L72" s="96"/>
      <c r="M72" s="97"/>
      <c r="N72" s="98"/>
      <c r="O72" s="114"/>
      <c r="P72" s="99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55"/>
      <c r="E73" s="156"/>
      <c r="F73" s="156"/>
      <c r="G73" s="156"/>
      <c r="H73" s="156"/>
      <c r="I73" s="132"/>
      <c r="J73" s="43"/>
      <c r="K73" s="21"/>
      <c r="L73" s="96"/>
      <c r="M73" s="97"/>
      <c r="N73" s="98"/>
      <c r="O73" s="97"/>
      <c r="P73" s="99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31"/>
      <c r="E74" s="132"/>
      <c r="F74" s="132"/>
      <c r="G74" s="132"/>
      <c r="H74" s="132"/>
      <c r="I74" s="132"/>
      <c r="J74" s="43"/>
      <c r="K74" s="21"/>
      <c r="L74" s="96"/>
      <c r="M74" s="97"/>
      <c r="N74" s="98"/>
      <c r="O74" s="97"/>
      <c r="P74" s="99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31"/>
      <c r="E75" s="132"/>
      <c r="F75" s="132"/>
      <c r="G75" s="132"/>
      <c r="H75" s="132"/>
      <c r="I75" s="132"/>
      <c r="J75" s="43"/>
      <c r="K75" s="21"/>
      <c r="L75" s="96"/>
      <c r="M75" s="97"/>
      <c r="N75" s="98"/>
      <c r="O75" s="97"/>
      <c r="P75" s="99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413">
        <v>2</v>
      </c>
      <c r="E76" s="415">
        <v>50</v>
      </c>
      <c r="F76" s="415"/>
      <c r="G76" s="415"/>
      <c r="H76" s="415"/>
      <c r="I76" s="414"/>
      <c r="J76" s="387">
        <v>45.5</v>
      </c>
      <c r="K76" s="21"/>
      <c r="L76" s="96">
        <f>D76</f>
        <v>2</v>
      </c>
      <c r="M76" s="97">
        <f t="shared" si="15"/>
        <v>0</v>
      </c>
      <c r="N76" s="98">
        <f t="shared" si="16"/>
        <v>0</v>
      </c>
      <c r="O76" s="97">
        <f t="shared" si="14"/>
        <v>1</v>
      </c>
      <c r="P76" s="99">
        <f>E76</f>
        <v>50</v>
      </c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53"/>
      <c r="E77" s="154"/>
      <c r="F77" s="154"/>
      <c r="G77" s="154"/>
      <c r="H77" s="154"/>
      <c r="I77" s="154"/>
      <c r="J77" s="43"/>
      <c r="K77" s="21"/>
      <c r="L77" s="96"/>
      <c r="M77" s="97"/>
      <c r="N77" s="98"/>
      <c r="O77" s="97"/>
      <c r="P77" s="99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53"/>
      <c r="E78" s="154"/>
      <c r="F78" s="154"/>
      <c r="G78" s="154"/>
      <c r="H78" s="154"/>
      <c r="I78" s="151"/>
      <c r="J78" s="43"/>
      <c r="K78" s="21"/>
      <c r="L78" s="96"/>
      <c r="M78" s="97"/>
      <c r="N78" s="98"/>
      <c r="O78" s="114"/>
      <c r="P78" s="99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20"/>
      <c r="E79" s="132"/>
      <c r="F79" s="132"/>
      <c r="G79" s="132"/>
      <c r="H79" s="132"/>
      <c r="I79" s="132"/>
      <c r="J79" s="43"/>
      <c r="K79" s="21"/>
      <c r="L79" s="96"/>
      <c r="M79" s="97"/>
      <c r="N79" s="98"/>
      <c r="O79" s="114"/>
      <c r="P79" s="99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31"/>
      <c r="E80" s="132"/>
      <c r="F80" s="132"/>
      <c r="G80" s="132"/>
      <c r="H80" s="132"/>
      <c r="I80" s="132"/>
      <c r="J80" s="43"/>
      <c r="K80" s="21"/>
      <c r="L80" s="96"/>
      <c r="M80" s="97"/>
      <c r="N80" s="98"/>
      <c r="O80" s="97"/>
      <c r="P80" s="99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396">
        <v>1</v>
      </c>
      <c r="E81" s="405"/>
      <c r="F81" s="405"/>
      <c r="G81" s="405"/>
      <c r="H81" s="405"/>
      <c r="I81" s="405"/>
      <c r="J81" s="390">
        <v>57</v>
      </c>
      <c r="K81" s="21"/>
      <c r="L81" s="96">
        <f>D81</f>
        <v>1</v>
      </c>
      <c r="M81" s="97"/>
      <c r="N81" s="98"/>
      <c r="O81" s="97">
        <f t="shared" ref="O81" si="17">P81*L81/100</f>
        <v>0</v>
      </c>
      <c r="P81" s="99">
        <f>E81</f>
        <v>0</v>
      </c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121"/>
      <c r="E82" s="122"/>
      <c r="F82" s="122"/>
      <c r="G82" s="122"/>
      <c r="H82" s="122"/>
      <c r="I82" s="123"/>
      <c r="J82" s="46"/>
      <c r="K82" s="21"/>
      <c r="L82" s="100"/>
      <c r="M82" s="101"/>
      <c r="N82" s="102"/>
      <c r="O82" s="101"/>
      <c r="P82" s="103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16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9">
        <f>AVERAGE(J84:J114)</f>
        <v>59.424545454545452</v>
      </c>
      <c r="K83" s="21"/>
      <c r="L83" s="110">
        <f>D83</f>
        <v>16</v>
      </c>
      <c r="M83" s="111">
        <f>SUM(M84:M114)</f>
        <v>0</v>
      </c>
      <c r="N83" s="112">
        <f>G83+H83+I83</f>
        <v>0</v>
      </c>
      <c r="O83" s="111">
        <f>SUM(O84:O114)</f>
        <v>0</v>
      </c>
      <c r="P83" s="113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55"/>
      <c r="E84" s="156"/>
      <c r="F84" s="156"/>
      <c r="G84" s="156"/>
      <c r="H84" s="156"/>
      <c r="I84" s="156"/>
      <c r="J84" s="43"/>
      <c r="K84" s="21"/>
      <c r="L84" s="92"/>
      <c r="M84" s="93"/>
      <c r="N84" s="94"/>
      <c r="O84" s="93"/>
      <c r="P84" s="95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24"/>
      <c r="E85" s="132"/>
      <c r="F85" s="132"/>
      <c r="G85" s="132"/>
      <c r="H85" s="132"/>
      <c r="I85" s="132"/>
      <c r="J85" s="43"/>
      <c r="K85" s="21"/>
      <c r="L85" s="96"/>
      <c r="M85" s="97"/>
      <c r="N85" s="98"/>
      <c r="O85" s="114"/>
      <c r="P85" s="99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31"/>
      <c r="E86" s="132"/>
      <c r="F86" s="132"/>
      <c r="G86" s="132"/>
      <c r="H86" s="132"/>
      <c r="I86" s="132"/>
      <c r="J86" s="43"/>
      <c r="K86" s="21"/>
      <c r="L86" s="96"/>
      <c r="M86" s="97"/>
      <c r="N86" s="98"/>
      <c r="O86" s="97"/>
      <c r="P86" s="99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31"/>
      <c r="E87" s="132"/>
      <c r="F87" s="132"/>
      <c r="G87" s="132"/>
      <c r="H87" s="132"/>
      <c r="I87" s="132"/>
      <c r="J87" s="43"/>
      <c r="K87" s="21"/>
      <c r="L87" s="96"/>
      <c r="M87" s="97"/>
      <c r="N87" s="98"/>
      <c r="O87" s="97"/>
      <c r="P87" s="99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396">
        <v>1</v>
      </c>
      <c r="E88" s="405"/>
      <c r="F88" s="405"/>
      <c r="G88" s="405"/>
      <c r="H88" s="405"/>
      <c r="I88" s="405"/>
      <c r="J88" s="387">
        <v>64</v>
      </c>
      <c r="K88" s="21"/>
      <c r="L88" s="96">
        <f>D88</f>
        <v>1</v>
      </c>
      <c r="M88" s="97"/>
      <c r="N88" s="98"/>
      <c r="O88" s="97">
        <f t="shared" ref="O88" si="18">P88*L88/100</f>
        <v>0</v>
      </c>
      <c r="P88" s="99">
        <f>E88</f>
        <v>0</v>
      </c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31"/>
      <c r="E89" s="132"/>
      <c r="F89" s="132"/>
      <c r="G89" s="132"/>
      <c r="H89" s="132"/>
      <c r="I89" s="132"/>
      <c r="J89" s="43"/>
      <c r="K89" s="21"/>
      <c r="L89" s="96"/>
      <c r="M89" s="97"/>
      <c r="N89" s="98"/>
      <c r="O89" s="114"/>
      <c r="P89" s="99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53"/>
      <c r="E90" s="154"/>
      <c r="F90" s="154"/>
      <c r="G90" s="154"/>
      <c r="H90" s="154"/>
      <c r="I90" s="154"/>
      <c r="J90" s="43"/>
      <c r="K90" s="21"/>
      <c r="L90" s="96"/>
      <c r="M90" s="97"/>
      <c r="N90" s="98"/>
      <c r="O90" s="97"/>
      <c r="P90" s="99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53"/>
      <c r="E91" s="154"/>
      <c r="F91" s="154"/>
      <c r="G91" s="154"/>
      <c r="H91" s="154"/>
      <c r="I91" s="151"/>
      <c r="J91" s="43"/>
      <c r="K91" s="21"/>
      <c r="L91" s="96"/>
      <c r="M91" s="97"/>
      <c r="N91" s="98"/>
      <c r="O91" s="114"/>
      <c r="P91" s="99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53"/>
      <c r="E92" s="154"/>
      <c r="F92" s="154"/>
      <c r="G92" s="154"/>
      <c r="H92" s="154"/>
      <c r="I92" s="151"/>
      <c r="J92" s="43"/>
      <c r="K92" s="21"/>
      <c r="L92" s="96"/>
      <c r="M92" s="97"/>
      <c r="N92" s="98"/>
      <c r="O92" s="114"/>
      <c r="P92" s="99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413">
        <v>1</v>
      </c>
      <c r="E93" s="415"/>
      <c r="F93" s="415"/>
      <c r="G93" s="415"/>
      <c r="H93" s="415"/>
      <c r="I93" s="414"/>
      <c r="J93" s="388">
        <v>57</v>
      </c>
      <c r="K93" s="21"/>
      <c r="L93" s="96">
        <f>D93</f>
        <v>1</v>
      </c>
      <c r="M93" s="97"/>
      <c r="N93" s="98"/>
      <c r="O93" s="114">
        <f t="shared" ref="O93:O111" si="19">P93*L93/100</f>
        <v>0</v>
      </c>
      <c r="P93" s="99">
        <f>E93</f>
        <v>0</v>
      </c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53"/>
      <c r="E94" s="154"/>
      <c r="F94" s="154"/>
      <c r="G94" s="154"/>
      <c r="H94" s="154"/>
      <c r="I94" s="151"/>
      <c r="J94" s="43"/>
      <c r="K94" s="21"/>
      <c r="L94" s="96"/>
      <c r="M94" s="97"/>
      <c r="N94" s="98"/>
      <c r="O94" s="114"/>
      <c r="P94" s="99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31"/>
      <c r="E95" s="132"/>
      <c r="F95" s="132"/>
      <c r="G95" s="132"/>
      <c r="H95" s="132"/>
      <c r="I95" s="132"/>
      <c r="J95" s="43"/>
      <c r="K95" s="21"/>
      <c r="L95" s="96"/>
      <c r="M95" s="97"/>
      <c r="N95" s="98"/>
      <c r="O95" s="97"/>
      <c r="P95" s="99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53"/>
      <c r="E96" s="154"/>
      <c r="F96" s="154"/>
      <c r="G96" s="154"/>
      <c r="H96" s="154"/>
      <c r="I96" s="154"/>
      <c r="J96" s="43"/>
      <c r="K96" s="21"/>
      <c r="L96" s="96"/>
      <c r="M96" s="97"/>
      <c r="N96" s="98"/>
      <c r="O96" s="97"/>
      <c r="P96" s="99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55"/>
      <c r="E97" s="156"/>
      <c r="F97" s="156"/>
      <c r="G97" s="156"/>
      <c r="H97" s="156"/>
      <c r="I97" s="156"/>
      <c r="J97" s="43"/>
      <c r="K97" s="21"/>
      <c r="L97" s="96"/>
      <c r="M97" s="97"/>
      <c r="N97" s="98"/>
      <c r="O97" s="97"/>
      <c r="P97" s="99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31"/>
      <c r="E98" s="132"/>
      <c r="F98" s="132"/>
      <c r="G98" s="132"/>
      <c r="H98" s="132"/>
      <c r="I98" s="132"/>
      <c r="J98" s="43"/>
      <c r="K98" s="21"/>
      <c r="L98" s="96"/>
      <c r="M98" s="97"/>
      <c r="N98" s="98"/>
      <c r="O98" s="97"/>
      <c r="P98" s="99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31"/>
      <c r="E99" s="132"/>
      <c r="F99" s="132"/>
      <c r="G99" s="132"/>
      <c r="H99" s="132"/>
      <c r="I99" s="132"/>
      <c r="J99" s="43"/>
      <c r="K99" s="21"/>
      <c r="L99" s="96"/>
      <c r="M99" s="97"/>
      <c r="N99" s="98"/>
      <c r="O99" s="97"/>
      <c r="P99" s="99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396">
        <v>1</v>
      </c>
      <c r="E100" s="405"/>
      <c r="F100" s="405"/>
      <c r="G100" s="405"/>
      <c r="H100" s="405"/>
      <c r="I100" s="405"/>
      <c r="J100" s="387">
        <v>46</v>
      </c>
      <c r="K100" s="21"/>
      <c r="L100" s="96">
        <f>D100</f>
        <v>1</v>
      </c>
      <c r="M100" s="97"/>
      <c r="N100" s="98"/>
      <c r="O100" s="114">
        <f t="shared" si="19"/>
        <v>0</v>
      </c>
      <c r="P100" s="99">
        <f>E100</f>
        <v>0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396">
        <v>1</v>
      </c>
      <c r="E101" s="405"/>
      <c r="F101" s="405"/>
      <c r="G101" s="405"/>
      <c r="H101" s="405"/>
      <c r="I101" s="405"/>
      <c r="J101" s="387">
        <v>68</v>
      </c>
      <c r="K101" s="21"/>
      <c r="L101" s="96">
        <f>D101</f>
        <v>1</v>
      </c>
      <c r="M101" s="97"/>
      <c r="N101" s="98"/>
      <c r="O101" s="114">
        <f t="shared" si="19"/>
        <v>0</v>
      </c>
      <c r="P101" s="99">
        <f>E101</f>
        <v>0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55"/>
      <c r="E102" s="156"/>
      <c r="F102" s="156"/>
      <c r="G102" s="156"/>
      <c r="H102" s="156"/>
      <c r="I102" s="132"/>
      <c r="J102" s="43"/>
      <c r="K102" s="21"/>
      <c r="L102" s="96"/>
      <c r="M102" s="97"/>
      <c r="N102" s="98"/>
      <c r="O102" s="97"/>
      <c r="P102" s="99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396">
        <v>1</v>
      </c>
      <c r="E103" s="405"/>
      <c r="F103" s="405"/>
      <c r="G103" s="405"/>
      <c r="H103" s="405"/>
      <c r="I103" s="405"/>
      <c r="J103" s="387">
        <v>69</v>
      </c>
      <c r="K103" s="21"/>
      <c r="L103" s="96">
        <f>D103</f>
        <v>1</v>
      </c>
      <c r="M103" s="97"/>
      <c r="N103" s="98"/>
      <c r="O103" s="97">
        <f t="shared" si="19"/>
        <v>0</v>
      </c>
      <c r="P103" s="99">
        <f>E103</f>
        <v>0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55"/>
      <c r="E104" s="156"/>
      <c r="F104" s="156"/>
      <c r="G104" s="156"/>
      <c r="H104" s="156"/>
      <c r="I104" s="156"/>
      <c r="J104" s="43"/>
      <c r="K104" s="21"/>
      <c r="L104" s="96"/>
      <c r="M104" s="97"/>
      <c r="N104" s="98"/>
      <c r="O104" s="97"/>
      <c r="P104" s="99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31"/>
      <c r="E105" s="132"/>
      <c r="F105" s="132"/>
      <c r="G105" s="132"/>
      <c r="H105" s="132"/>
      <c r="I105" s="132"/>
      <c r="J105" s="43"/>
      <c r="K105" s="21"/>
      <c r="L105" s="96"/>
      <c r="M105" s="97"/>
      <c r="N105" s="98"/>
      <c r="O105" s="97"/>
      <c r="P105" s="99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396">
        <v>1</v>
      </c>
      <c r="E106" s="405"/>
      <c r="F106" s="405"/>
      <c r="G106" s="405"/>
      <c r="H106" s="405"/>
      <c r="I106" s="405"/>
      <c r="J106" s="387">
        <v>52</v>
      </c>
      <c r="K106" s="21"/>
      <c r="L106" s="96">
        <f t="shared" ref="L106:L111" si="20">D106</f>
        <v>1</v>
      </c>
      <c r="M106" s="97"/>
      <c r="N106" s="98"/>
      <c r="O106" s="97">
        <f t="shared" si="19"/>
        <v>0</v>
      </c>
      <c r="P106" s="99">
        <f t="shared" ref="P106:P111" si="21">E106</f>
        <v>0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396">
        <v>2</v>
      </c>
      <c r="E107" s="405"/>
      <c r="F107" s="405"/>
      <c r="G107" s="405"/>
      <c r="H107" s="405"/>
      <c r="I107" s="405"/>
      <c r="J107" s="387">
        <v>40.5</v>
      </c>
      <c r="K107" s="21"/>
      <c r="L107" s="96">
        <f t="shared" si="20"/>
        <v>2</v>
      </c>
      <c r="M107" s="97"/>
      <c r="N107" s="98"/>
      <c r="O107" s="97">
        <f t="shared" si="19"/>
        <v>0</v>
      </c>
      <c r="P107" s="99">
        <f t="shared" si="21"/>
        <v>0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367">
        <v>1</v>
      </c>
      <c r="E108" s="373"/>
      <c r="F108" s="373"/>
      <c r="G108" s="373"/>
      <c r="H108" s="373"/>
      <c r="I108" s="414"/>
      <c r="J108" s="387">
        <v>58</v>
      </c>
      <c r="K108" s="21"/>
      <c r="L108" s="96">
        <f t="shared" si="20"/>
        <v>1</v>
      </c>
      <c r="M108" s="97"/>
      <c r="N108" s="98"/>
      <c r="O108" s="97">
        <f t="shared" si="19"/>
        <v>0</v>
      </c>
      <c r="P108" s="99">
        <f t="shared" si="21"/>
        <v>0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367">
        <v>2</v>
      </c>
      <c r="E109" s="373"/>
      <c r="F109" s="373"/>
      <c r="G109" s="373"/>
      <c r="H109" s="373"/>
      <c r="I109" s="373"/>
      <c r="J109" s="387">
        <v>60</v>
      </c>
      <c r="K109" s="21"/>
      <c r="L109" s="96">
        <f t="shared" si="20"/>
        <v>2</v>
      </c>
      <c r="M109" s="97"/>
      <c r="N109" s="98"/>
      <c r="O109" s="97">
        <f t="shared" si="19"/>
        <v>0</v>
      </c>
      <c r="P109" s="99">
        <f t="shared" si="21"/>
        <v>0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367">
        <v>3</v>
      </c>
      <c r="E110" s="373"/>
      <c r="F110" s="373"/>
      <c r="G110" s="373"/>
      <c r="H110" s="373"/>
      <c r="I110" s="414"/>
      <c r="J110" s="391">
        <v>66.67</v>
      </c>
      <c r="K110" s="21"/>
      <c r="L110" s="96">
        <f t="shared" si="20"/>
        <v>3</v>
      </c>
      <c r="M110" s="97"/>
      <c r="N110" s="98"/>
      <c r="O110" s="97">
        <f t="shared" si="19"/>
        <v>0</v>
      </c>
      <c r="P110" s="99">
        <f t="shared" si="21"/>
        <v>0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367">
        <v>2</v>
      </c>
      <c r="E111" s="373"/>
      <c r="F111" s="373"/>
      <c r="G111" s="373"/>
      <c r="H111" s="373"/>
      <c r="I111" s="412"/>
      <c r="J111" s="387">
        <v>72.5</v>
      </c>
      <c r="K111" s="21"/>
      <c r="L111" s="96">
        <f t="shared" si="20"/>
        <v>2</v>
      </c>
      <c r="M111" s="97"/>
      <c r="N111" s="98"/>
      <c r="O111" s="97">
        <f t="shared" si="19"/>
        <v>0</v>
      </c>
      <c r="P111" s="99">
        <f t="shared" si="21"/>
        <v>0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25"/>
      <c r="E112" s="126"/>
      <c r="F112" s="126"/>
      <c r="G112" s="126"/>
      <c r="H112" s="126"/>
      <c r="I112" s="127"/>
      <c r="J112" s="46"/>
      <c r="K112" s="21"/>
      <c r="L112" s="96"/>
      <c r="M112" s="97"/>
      <c r="N112" s="98"/>
      <c r="O112" s="97"/>
      <c r="P112" s="99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49"/>
      <c r="E113" s="156"/>
      <c r="F113" s="156"/>
      <c r="G113" s="156"/>
      <c r="H113" s="156"/>
      <c r="I113" s="151"/>
      <c r="J113" s="46"/>
      <c r="K113" s="21"/>
      <c r="L113" s="96"/>
      <c r="M113" s="97"/>
      <c r="N113" s="98"/>
      <c r="O113" s="114"/>
      <c r="P113" s="99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50"/>
      <c r="E114" s="154"/>
      <c r="F114" s="154"/>
      <c r="G114" s="154"/>
      <c r="H114" s="154"/>
      <c r="I114" s="154"/>
      <c r="J114" s="45"/>
      <c r="K114" s="21"/>
      <c r="L114" s="100"/>
      <c r="M114" s="101"/>
      <c r="N114" s="102"/>
      <c r="O114" s="101"/>
      <c r="P114" s="103"/>
    </row>
    <row r="115" spans="1:16" s="1" customFormat="1" ht="15" customHeight="1" thickBot="1" x14ac:dyDescent="0.3">
      <c r="A115" s="40"/>
      <c r="B115" s="56"/>
      <c r="C115" s="37" t="s">
        <v>107</v>
      </c>
      <c r="D115" s="75">
        <f>SUM(D116:D124)</f>
        <v>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f>AVERAGE(J116:J124)</f>
        <v>59.166666666666664</v>
      </c>
      <c r="K115" s="21"/>
      <c r="L115" s="110">
        <f>D115</f>
        <v>5</v>
      </c>
      <c r="M115" s="111">
        <f>SUM(M116:M124)</f>
        <v>0</v>
      </c>
      <c r="N115" s="112">
        <f>G115+H115+I115</f>
        <v>0</v>
      </c>
      <c r="O115" s="111">
        <f>SUM(O116:O124)</f>
        <v>0</v>
      </c>
      <c r="P115" s="113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35"/>
      <c r="E116" s="136"/>
      <c r="F116" s="136"/>
      <c r="G116" s="136"/>
      <c r="H116" s="136"/>
      <c r="I116" s="136"/>
      <c r="J116" s="42"/>
      <c r="K116" s="21"/>
      <c r="L116" s="92"/>
      <c r="M116" s="93"/>
      <c r="N116" s="94"/>
      <c r="O116" s="93"/>
      <c r="P116" s="95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31"/>
      <c r="E117" s="132"/>
      <c r="F117" s="132"/>
      <c r="G117" s="132"/>
      <c r="H117" s="132"/>
      <c r="I117" s="132"/>
      <c r="J117" s="43"/>
      <c r="K117" s="21"/>
      <c r="L117" s="96"/>
      <c r="M117" s="97"/>
      <c r="N117" s="98"/>
      <c r="O117" s="97"/>
      <c r="P117" s="99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367">
        <v>2</v>
      </c>
      <c r="E118" s="373"/>
      <c r="F118" s="373"/>
      <c r="G118" s="373"/>
      <c r="H118" s="373"/>
      <c r="I118" s="373"/>
      <c r="J118" s="387">
        <v>78</v>
      </c>
      <c r="K118" s="21"/>
      <c r="L118" s="96">
        <f>D118</f>
        <v>2</v>
      </c>
      <c r="M118" s="97"/>
      <c r="N118" s="98"/>
      <c r="O118" s="97">
        <f t="shared" ref="O118:O120" si="22">P118*L118/100</f>
        <v>0</v>
      </c>
      <c r="P118" s="99">
        <f>E118</f>
        <v>0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31"/>
      <c r="E119" s="132"/>
      <c r="F119" s="132"/>
      <c r="G119" s="132"/>
      <c r="H119" s="132"/>
      <c r="I119" s="132"/>
      <c r="J119" s="43"/>
      <c r="K119" s="21"/>
      <c r="L119" s="96"/>
      <c r="M119" s="97"/>
      <c r="N119" s="98"/>
      <c r="O119" s="97"/>
      <c r="P119" s="99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396">
        <v>2</v>
      </c>
      <c r="E120" s="405"/>
      <c r="F120" s="405"/>
      <c r="G120" s="405"/>
      <c r="H120" s="405"/>
      <c r="I120" s="405"/>
      <c r="J120" s="387">
        <v>62.5</v>
      </c>
      <c r="K120" s="21"/>
      <c r="L120" s="96">
        <f>D120</f>
        <v>2</v>
      </c>
      <c r="M120" s="97"/>
      <c r="N120" s="98"/>
      <c r="O120" s="97">
        <f t="shared" si="22"/>
        <v>0</v>
      </c>
      <c r="P120" s="99">
        <f>E120</f>
        <v>0</v>
      </c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55"/>
      <c r="E121" s="156"/>
      <c r="F121" s="156"/>
      <c r="G121" s="156"/>
      <c r="H121" s="156"/>
      <c r="I121" s="151"/>
      <c r="J121" s="43"/>
      <c r="K121" s="21"/>
      <c r="L121" s="96"/>
      <c r="M121" s="97"/>
      <c r="N121" s="98"/>
      <c r="O121" s="97"/>
      <c r="P121" s="99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52"/>
      <c r="E122" s="156"/>
      <c r="F122" s="156"/>
      <c r="G122" s="156"/>
      <c r="H122" s="156"/>
      <c r="I122" s="151"/>
      <c r="J122" s="43"/>
      <c r="K122" s="21"/>
      <c r="L122" s="96"/>
      <c r="M122" s="97"/>
      <c r="N122" s="98"/>
      <c r="O122" s="97"/>
      <c r="P122" s="104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53"/>
      <c r="E123" s="154"/>
      <c r="F123" s="154"/>
      <c r="G123" s="154"/>
      <c r="H123" s="154"/>
      <c r="I123" s="151"/>
      <c r="J123" s="46"/>
      <c r="K123" s="21"/>
      <c r="L123" s="96"/>
      <c r="M123" s="97"/>
      <c r="N123" s="98"/>
      <c r="O123" s="97"/>
      <c r="P123" s="99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70">
        <v>1</v>
      </c>
      <c r="E124" s="371"/>
      <c r="F124" s="371"/>
      <c r="G124" s="371"/>
      <c r="H124" s="371"/>
      <c r="I124" s="371"/>
      <c r="J124" s="389">
        <v>37</v>
      </c>
      <c r="K124" s="21"/>
      <c r="L124" s="105"/>
      <c r="M124" s="106"/>
      <c r="N124" s="107"/>
      <c r="O124" s="106"/>
      <c r="P124" s="108"/>
    </row>
    <row r="125" spans="1:16" ht="15" customHeight="1" x14ac:dyDescent="0.25">
      <c r="A125" s="6"/>
      <c r="B125" s="6"/>
      <c r="C125" s="6"/>
      <c r="D125" s="437" t="s">
        <v>98</v>
      </c>
      <c r="E125" s="437"/>
      <c r="F125" s="437"/>
      <c r="G125" s="437"/>
      <c r="H125" s="437"/>
      <c r="I125" s="437"/>
      <c r="J125" s="57">
        <f>AVERAGE(J7,J9:J16,J18:J29,J31:J47,J49:J67,J69:J82,J84:J114,J116:J124)</f>
        <v>62.049117647058829</v>
      </c>
      <c r="K125" s="4"/>
      <c r="N125" s="109"/>
      <c r="O125" s="109"/>
      <c r="P125" s="109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31" priority="9" stopIfTrue="1" operator="equal">
      <formula>$J$125</formula>
    </cfRule>
    <cfRule type="containsBlanks" dxfId="30" priority="411" stopIfTrue="1">
      <formula>LEN(TRIM(J6))=0</formula>
    </cfRule>
    <cfRule type="cellIs" dxfId="29" priority="412" stopIfTrue="1" operator="lessThan">
      <formula>50</formula>
    </cfRule>
    <cfRule type="cellIs" dxfId="28" priority="413" stopIfTrue="1" operator="between">
      <formula>$J$125</formula>
      <formula>50</formula>
    </cfRule>
    <cfRule type="cellIs" dxfId="27" priority="414" stopIfTrue="1" operator="between">
      <formula>75</formula>
      <formula>$J$125</formula>
    </cfRule>
    <cfRule type="cellIs" dxfId="26" priority="424" stopIfTrue="1" operator="greaterThanOrEqual">
      <formula>75</formula>
    </cfRule>
  </conditionalFormatting>
  <conditionalFormatting sqref="N7:N124">
    <cfRule type="containsBlanks" dxfId="25" priority="1">
      <formula>LEN(TRIM(N7))=0</formula>
    </cfRule>
    <cfRule type="cellIs" dxfId="24" priority="3" operator="lessThan">
      <formula>50</formula>
    </cfRule>
    <cfRule type="cellIs" dxfId="23" priority="4" operator="between">
      <formula>50</formula>
      <formula>50.004</formula>
    </cfRule>
    <cfRule type="cellIs" dxfId="22" priority="10" operator="between">
      <formula>90</formula>
      <formula>50</formula>
    </cfRule>
    <cfRule type="cellIs" dxfId="21" priority="420" operator="between">
      <formula>100</formula>
      <formula>90</formula>
    </cfRule>
  </conditionalFormatting>
  <conditionalFormatting sqref="O7:P124">
    <cfRule type="containsBlanks" dxfId="20" priority="5">
      <formula>LEN(TRIM(O7))=0</formula>
    </cfRule>
    <cfRule type="cellIs" dxfId="19" priority="14" operator="equal">
      <formula>0</formula>
    </cfRule>
    <cfRule type="cellIs" dxfId="18" priority="16" operator="between">
      <formula>0.1</formula>
      <formula>10</formula>
    </cfRule>
    <cfRule type="cellIs" dxfId="17" priority="17" operator="greaterThanOrEqual">
      <formula>10</formula>
    </cfRule>
  </conditionalFormatting>
  <conditionalFormatting sqref="N8 N83 N11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6"/>
      <c r="M1" s="419" t="s">
        <v>134</v>
      </c>
    </row>
    <row r="2" spans="1:17" ht="18" customHeight="1" x14ac:dyDescent="0.25">
      <c r="A2" s="4"/>
      <c r="B2" s="4"/>
      <c r="C2" s="428" t="s">
        <v>144</v>
      </c>
      <c r="D2" s="428"/>
      <c r="E2" s="65"/>
      <c r="F2" s="65"/>
      <c r="G2" s="65"/>
      <c r="H2" s="65"/>
      <c r="I2" s="65"/>
      <c r="J2" s="26">
        <v>2021</v>
      </c>
      <c r="K2" s="4"/>
      <c r="L2" s="27"/>
      <c r="M2" s="419" t="s">
        <v>135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5"/>
      <c r="M3" s="419" t="s">
        <v>136</v>
      </c>
    </row>
    <row r="4" spans="1:17" ht="18" customHeight="1" thickBot="1" x14ac:dyDescent="0.3">
      <c r="A4" s="431" t="s">
        <v>0</v>
      </c>
      <c r="B4" s="433" t="s">
        <v>1</v>
      </c>
      <c r="C4" s="433" t="s">
        <v>2</v>
      </c>
      <c r="D4" s="438" t="s">
        <v>3</v>
      </c>
      <c r="E4" s="440" t="s">
        <v>130</v>
      </c>
      <c r="F4" s="441"/>
      <c r="G4" s="441"/>
      <c r="H4" s="441"/>
      <c r="I4" s="442"/>
      <c r="J4" s="435" t="s">
        <v>99</v>
      </c>
      <c r="K4" s="4"/>
      <c r="L4" s="18"/>
      <c r="M4" s="419" t="s">
        <v>137</v>
      </c>
    </row>
    <row r="5" spans="1:17" ht="43.5" customHeight="1" thickBot="1" x14ac:dyDescent="0.3">
      <c r="A5" s="432"/>
      <c r="B5" s="434"/>
      <c r="C5" s="434"/>
      <c r="D5" s="439"/>
      <c r="E5" s="177" t="s">
        <v>126</v>
      </c>
      <c r="F5" s="3" t="s">
        <v>142</v>
      </c>
      <c r="G5" s="3" t="s">
        <v>141</v>
      </c>
      <c r="H5" s="3" t="s">
        <v>127</v>
      </c>
      <c r="I5" s="3">
        <v>100</v>
      </c>
      <c r="J5" s="436"/>
      <c r="K5" s="4"/>
      <c r="L5" s="86" t="s">
        <v>125</v>
      </c>
      <c r="M5" s="87" t="s">
        <v>138</v>
      </c>
      <c r="N5" s="87" t="s">
        <v>140</v>
      </c>
      <c r="O5" s="87" t="s">
        <v>128</v>
      </c>
      <c r="P5" s="87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103</v>
      </c>
      <c r="E6" s="161">
        <v>15.53</v>
      </c>
      <c r="F6" s="182">
        <v>62.14</v>
      </c>
      <c r="G6" s="182">
        <v>7.77</v>
      </c>
      <c r="H6" s="185">
        <v>13.59</v>
      </c>
      <c r="I6" s="179">
        <v>0.97</v>
      </c>
      <c r="J6" s="395">
        <v>59.7</v>
      </c>
      <c r="K6" s="21"/>
      <c r="L6" s="110">
        <f>D6</f>
        <v>103</v>
      </c>
      <c r="M6" s="111">
        <f>M7+M8+M17+M30+M48+M68+M83+M115</f>
        <v>23</v>
      </c>
      <c r="N6" s="112">
        <f>H6+I6+G6</f>
        <v>22.33</v>
      </c>
      <c r="O6" s="111">
        <f>O7+O8+O17+O30+O48+O68+O83+O115</f>
        <v>16.0001</v>
      </c>
      <c r="P6" s="113">
        <f>E6</f>
        <v>15.53</v>
      </c>
      <c r="Q6" s="58"/>
    </row>
    <row r="7" spans="1:17" ht="15" customHeight="1" thickBot="1" x14ac:dyDescent="0.3">
      <c r="A7" s="47">
        <v>1</v>
      </c>
      <c r="B7" s="62">
        <v>50050</v>
      </c>
      <c r="C7" s="28" t="s">
        <v>55</v>
      </c>
      <c r="D7" s="68"/>
      <c r="E7" s="166"/>
      <c r="F7" s="140"/>
      <c r="G7" s="140"/>
      <c r="H7" s="166"/>
      <c r="I7" s="169"/>
      <c r="J7" s="63"/>
      <c r="K7" s="64"/>
      <c r="L7" s="88"/>
      <c r="M7" s="89"/>
      <c r="N7" s="90"/>
      <c r="O7" s="89"/>
      <c r="P7" s="91"/>
      <c r="Q7" s="60"/>
    </row>
    <row r="8" spans="1:17" ht="15" customHeight="1" thickBot="1" x14ac:dyDescent="0.3">
      <c r="A8" s="32"/>
      <c r="B8" s="25"/>
      <c r="C8" s="33" t="s">
        <v>101</v>
      </c>
      <c r="D8" s="34">
        <f>SUM(D9:D16)</f>
        <v>15</v>
      </c>
      <c r="E8" s="145">
        <v>2.7783333333333338</v>
      </c>
      <c r="F8" s="80">
        <v>76.388333333333335</v>
      </c>
      <c r="G8" s="80">
        <v>0</v>
      </c>
      <c r="H8" s="168">
        <v>20.833333333333332</v>
      </c>
      <c r="I8" s="80">
        <v>0</v>
      </c>
      <c r="J8" s="41">
        <f>AVERAGE(J9:J16)</f>
        <v>61.291666666666664</v>
      </c>
      <c r="K8" s="21"/>
      <c r="L8" s="110">
        <f t="shared" ref="L8:L13" si="0">D8</f>
        <v>15</v>
      </c>
      <c r="M8" s="111">
        <f>SUM(M9:M16)</f>
        <v>2</v>
      </c>
      <c r="N8" s="112">
        <f t="shared" ref="N8:N70" si="1">H8+I8+G8</f>
        <v>20.833333333333332</v>
      </c>
      <c r="O8" s="111">
        <f>SUM(O9:O16)</f>
        <v>1.0002000000000002</v>
      </c>
      <c r="P8" s="113">
        <f t="shared" ref="P8:P13" si="2">E8</f>
        <v>2.7783333333333338</v>
      </c>
      <c r="Q8" s="67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64">
        <v>6</v>
      </c>
      <c r="E9" s="167">
        <v>16.670000000000002</v>
      </c>
      <c r="F9" s="140">
        <v>83.33</v>
      </c>
      <c r="G9" s="140"/>
      <c r="H9" s="167"/>
      <c r="I9" s="140"/>
      <c r="J9" s="387">
        <v>45</v>
      </c>
      <c r="K9" s="21"/>
      <c r="L9" s="96">
        <f t="shared" si="0"/>
        <v>6</v>
      </c>
      <c r="M9" s="97">
        <f t="shared" ref="M9:M64" si="3">N9*L9/100</f>
        <v>0</v>
      </c>
      <c r="N9" s="98">
        <f t="shared" si="1"/>
        <v>0</v>
      </c>
      <c r="O9" s="97">
        <f t="shared" ref="O9:O64" si="4">P9*L9/100</f>
        <v>1.0002000000000002</v>
      </c>
      <c r="P9" s="99">
        <f t="shared" si="2"/>
        <v>16.670000000000002</v>
      </c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64">
        <v>4</v>
      </c>
      <c r="E10" s="170"/>
      <c r="F10" s="170">
        <v>75</v>
      </c>
      <c r="G10" s="170"/>
      <c r="H10" s="181">
        <v>25</v>
      </c>
      <c r="I10" s="170"/>
      <c r="J10" s="387">
        <v>65.75</v>
      </c>
      <c r="K10" s="21"/>
      <c r="L10" s="96">
        <f t="shared" si="0"/>
        <v>4</v>
      </c>
      <c r="M10" s="97">
        <f t="shared" si="3"/>
        <v>1</v>
      </c>
      <c r="N10" s="98">
        <f t="shared" si="1"/>
        <v>25</v>
      </c>
      <c r="O10" s="97">
        <f t="shared" si="4"/>
        <v>0</v>
      </c>
      <c r="P10" s="99">
        <f t="shared" si="2"/>
        <v>0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74">
        <v>1</v>
      </c>
      <c r="E11" s="170"/>
      <c r="F11" s="170"/>
      <c r="G11" s="170"/>
      <c r="H11" s="181">
        <v>100</v>
      </c>
      <c r="I11" s="170"/>
      <c r="J11" s="390">
        <v>87</v>
      </c>
      <c r="K11" s="21"/>
      <c r="L11" s="96">
        <f t="shared" si="0"/>
        <v>1</v>
      </c>
      <c r="M11" s="97">
        <f t="shared" si="3"/>
        <v>1</v>
      </c>
      <c r="N11" s="98">
        <f t="shared" si="1"/>
        <v>100</v>
      </c>
      <c r="O11" s="97">
        <f t="shared" si="4"/>
        <v>0</v>
      </c>
      <c r="P11" s="99">
        <f t="shared" si="2"/>
        <v>0</v>
      </c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64">
        <v>1</v>
      </c>
      <c r="E12" s="170"/>
      <c r="F12" s="170">
        <v>100</v>
      </c>
      <c r="G12" s="170"/>
      <c r="H12" s="181"/>
      <c r="I12" s="170"/>
      <c r="J12" s="387">
        <v>67</v>
      </c>
      <c r="K12" s="21"/>
      <c r="L12" s="96">
        <f t="shared" si="0"/>
        <v>1</v>
      </c>
      <c r="M12" s="97">
        <f t="shared" si="3"/>
        <v>0</v>
      </c>
      <c r="N12" s="98">
        <f t="shared" si="1"/>
        <v>0</v>
      </c>
      <c r="O12" s="97">
        <f t="shared" si="4"/>
        <v>0</v>
      </c>
      <c r="P12" s="99">
        <f t="shared" si="2"/>
        <v>0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64">
        <v>2</v>
      </c>
      <c r="E13" s="170"/>
      <c r="F13" s="170">
        <v>100</v>
      </c>
      <c r="G13" s="170"/>
      <c r="H13" s="181"/>
      <c r="I13" s="170"/>
      <c r="J13" s="387">
        <v>66</v>
      </c>
      <c r="K13" s="21"/>
      <c r="L13" s="96">
        <f t="shared" si="0"/>
        <v>2</v>
      </c>
      <c r="M13" s="97">
        <f t="shared" si="3"/>
        <v>0</v>
      </c>
      <c r="N13" s="98">
        <f t="shared" si="1"/>
        <v>0</v>
      </c>
      <c r="O13" s="97">
        <f t="shared" si="4"/>
        <v>0</v>
      </c>
      <c r="P13" s="99">
        <f t="shared" si="2"/>
        <v>0</v>
      </c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64"/>
      <c r="E14" s="170"/>
      <c r="F14" s="170"/>
      <c r="G14" s="170"/>
      <c r="H14" s="181"/>
      <c r="I14" s="170"/>
      <c r="J14" s="43"/>
      <c r="K14" s="21"/>
      <c r="L14" s="96"/>
      <c r="M14" s="97"/>
      <c r="N14" s="98"/>
      <c r="O14" s="97"/>
      <c r="P14" s="99"/>
      <c r="Q14" s="66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64"/>
      <c r="E15" s="170"/>
      <c r="F15" s="170"/>
      <c r="G15" s="170"/>
      <c r="H15" s="181"/>
      <c r="I15" s="170"/>
      <c r="J15" s="43"/>
      <c r="K15" s="21"/>
      <c r="L15" s="96"/>
      <c r="M15" s="97"/>
      <c r="N15" s="98"/>
      <c r="O15" s="97"/>
      <c r="P15" s="99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74">
        <v>1</v>
      </c>
      <c r="E16" s="167"/>
      <c r="F16" s="141">
        <v>100</v>
      </c>
      <c r="G16" s="141"/>
      <c r="H16" s="167"/>
      <c r="I16" s="141"/>
      <c r="J16" s="389">
        <v>37</v>
      </c>
      <c r="K16" s="21"/>
      <c r="L16" s="100">
        <f>D16</f>
        <v>1</v>
      </c>
      <c r="M16" s="101">
        <f t="shared" si="3"/>
        <v>0</v>
      </c>
      <c r="N16" s="102">
        <f t="shared" si="1"/>
        <v>0</v>
      </c>
      <c r="O16" s="101">
        <f t="shared" si="4"/>
        <v>0</v>
      </c>
      <c r="P16" s="103">
        <f>E16</f>
        <v>0</v>
      </c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36">
        <f>SUM(D18:D29)</f>
        <v>10</v>
      </c>
      <c r="E17" s="38">
        <v>0</v>
      </c>
      <c r="F17" s="38">
        <v>65</v>
      </c>
      <c r="G17" s="38">
        <v>30</v>
      </c>
      <c r="H17" s="38">
        <v>5</v>
      </c>
      <c r="I17" s="38">
        <v>0</v>
      </c>
      <c r="J17" s="39">
        <f>AVERAGE(J18:J29)</f>
        <v>59.9</v>
      </c>
      <c r="K17" s="21"/>
      <c r="L17" s="110">
        <f>D17</f>
        <v>10</v>
      </c>
      <c r="M17" s="111">
        <f>SUM(M18:M29)</f>
        <v>3</v>
      </c>
      <c r="N17" s="112">
        <f t="shared" si="1"/>
        <v>35</v>
      </c>
      <c r="O17" s="111">
        <f>SUM(O18:O29)</f>
        <v>0</v>
      </c>
      <c r="P17" s="113">
        <f>E17</f>
        <v>0</v>
      </c>
      <c r="Q17" s="61"/>
    </row>
    <row r="18" spans="1:17" s="1" customFormat="1" ht="15" customHeight="1" x14ac:dyDescent="0.25">
      <c r="A18" s="16">
        <v>1</v>
      </c>
      <c r="B18" s="53">
        <v>20040</v>
      </c>
      <c r="C18" s="14" t="s">
        <v>11</v>
      </c>
      <c r="D18" s="175"/>
      <c r="E18" s="173"/>
      <c r="F18" s="173"/>
      <c r="G18" s="173"/>
      <c r="H18" s="173"/>
      <c r="I18" s="173"/>
      <c r="J18" s="44"/>
      <c r="K18" s="21"/>
      <c r="L18" s="92"/>
      <c r="M18" s="93"/>
      <c r="N18" s="94"/>
      <c r="O18" s="93"/>
      <c r="P18" s="95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64"/>
      <c r="E19" s="170"/>
      <c r="F19" s="170"/>
      <c r="G19" s="170"/>
      <c r="H19" s="170"/>
      <c r="I19" s="170"/>
      <c r="J19" s="43"/>
      <c r="K19" s="21"/>
      <c r="L19" s="96"/>
      <c r="M19" s="97"/>
      <c r="N19" s="98"/>
      <c r="O19" s="97"/>
      <c r="P19" s="99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64"/>
      <c r="E20" s="170"/>
      <c r="F20" s="170"/>
      <c r="G20" s="170"/>
      <c r="H20" s="170"/>
      <c r="I20" s="170"/>
      <c r="J20" s="43"/>
      <c r="K20" s="21"/>
      <c r="L20" s="96"/>
      <c r="M20" s="97"/>
      <c r="N20" s="98"/>
      <c r="O20" s="97"/>
      <c r="P20" s="99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64">
        <v>2</v>
      </c>
      <c r="E21" s="170"/>
      <c r="F21" s="170">
        <v>100</v>
      </c>
      <c r="G21" s="170"/>
      <c r="H21" s="170"/>
      <c r="I21" s="170"/>
      <c r="J21" s="387">
        <v>64</v>
      </c>
      <c r="K21" s="21"/>
      <c r="L21" s="96">
        <f>D21</f>
        <v>2</v>
      </c>
      <c r="M21" s="97">
        <f t="shared" si="3"/>
        <v>0</v>
      </c>
      <c r="N21" s="98">
        <f t="shared" si="1"/>
        <v>0</v>
      </c>
      <c r="O21" s="97">
        <f t="shared" si="4"/>
        <v>0</v>
      </c>
      <c r="P21" s="99">
        <f>E21</f>
        <v>0</v>
      </c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64">
        <v>1</v>
      </c>
      <c r="E22" s="170"/>
      <c r="F22" s="170"/>
      <c r="G22" s="170">
        <v>100</v>
      </c>
      <c r="H22" s="170"/>
      <c r="I22" s="170"/>
      <c r="J22" s="387">
        <v>74</v>
      </c>
      <c r="K22" s="21"/>
      <c r="L22" s="96">
        <f>D22</f>
        <v>1</v>
      </c>
      <c r="M22" s="97">
        <f t="shared" si="3"/>
        <v>1</v>
      </c>
      <c r="N22" s="98">
        <f t="shared" si="1"/>
        <v>100</v>
      </c>
      <c r="O22" s="97">
        <f t="shared" si="4"/>
        <v>0</v>
      </c>
      <c r="P22" s="99">
        <f>E22</f>
        <v>0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64"/>
      <c r="E23" s="170"/>
      <c r="F23" s="170"/>
      <c r="G23" s="170"/>
      <c r="H23" s="170"/>
      <c r="I23" s="170"/>
      <c r="J23" s="43"/>
      <c r="K23" s="21"/>
      <c r="L23" s="96"/>
      <c r="M23" s="97"/>
      <c r="N23" s="98"/>
      <c r="O23" s="97"/>
      <c r="P23" s="99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64">
        <v>4</v>
      </c>
      <c r="E24" s="170"/>
      <c r="F24" s="170">
        <v>75</v>
      </c>
      <c r="G24" s="170"/>
      <c r="H24" s="170">
        <v>25</v>
      </c>
      <c r="I24" s="170"/>
      <c r="J24" s="387">
        <v>54.5</v>
      </c>
      <c r="K24" s="21"/>
      <c r="L24" s="96">
        <f>D24</f>
        <v>4</v>
      </c>
      <c r="M24" s="97">
        <f t="shared" si="3"/>
        <v>1</v>
      </c>
      <c r="N24" s="98">
        <f t="shared" si="1"/>
        <v>25</v>
      </c>
      <c r="O24" s="97">
        <f t="shared" si="4"/>
        <v>0</v>
      </c>
      <c r="P24" s="99">
        <f>E24</f>
        <v>0</v>
      </c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4">
        <v>1</v>
      </c>
      <c r="E25" s="170"/>
      <c r="F25" s="170">
        <v>100</v>
      </c>
      <c r="G25" s="170"/>
      <c r="H25" s="170"/>
      <c r="I25" s="170"/>
      <c r="J25" s="387">
        <v>53</v>
      </c>
      <c r="K25" s="21"/>
      <c r="L25" s="96">
        <f>D25</f>
        <v>1</v>
      </c>
      <c r="M25" s="97">
        <f t="shared" si="3"/>
        <v>0</v>
      </c>
      <c r="N25" s="98">
        <f t="shared" si="1"/>
        <v>0</v>
      </c>
      <c r="O25" s="97">
        <f t="shared" ref="O25" si="5">P25*L25/100</f>
        <v>0</v>
      </c>
      <c r="P25" s="99">
        <f>E25</f>
        <v>0</v>
      </c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4"/>
      <c r="E26" s="171"/>
      <c r="F26" s="171"/>
      <c r="G26" s="171"/>
      <c r="H26" s="171"/>
      <c r="I26" s="171"/>
      <c r="J26" s="43"/>
      <c r="K26" s="21"/>
      <c r="L26" s="96"/>
      <c r="M26" s="97"/>
      <c r="N26" s="98"/>
      <c r="O26" s="97"/>
      <c r="P26" s="99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64"/>
      <c r="E27" s="170"/>
      <c r="F27" s="170"/>
      <c r="G27" s="170"/>
      <c r="H27" s="170"/>
      <c r="I27" s="170"/>
      <c r="J27" s="43"/>
      <c r="K27" s="21"/>
      <c r="L27" s="96"/>
      <c r="M27" s="97"/>
      <c r="N27" s="98"/>
      <c r="O27" s="97"/>
      <c r="P27" s="99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64">
        <v>2</v>
      </c>
      <c r="E28" s="170"/>
      <c r="F28" s="170">
        <v>50</v>
      </c>
      <c r="G28" s="170">
        <v>50</v>
      </c>
      <c r="H28" s="170"/>
      <c r="I28" s="170"/>
      <c r="J28" s="387">
        <v>54</v>
      </c>
      <c r="K28" s="21"/>
      <c r="L28" s="96">
        <f>D28</f>
        <v>2</v>
      </c>
      <c r="M28" s="97">
        <f t="shared" si="3"/>
        <v>1</v>
      </c>
      <c r="N28" s="98">
        <f t="shared" si="1"/>
        <v>50</v>
      </c>
      <c r="O28" s="97">
        <f t="shared" si="4"/>
        <v>0</v>
      </c>
      <c r="P28" s="99">
        <f>E28</f>
        <v>0</v>
      </c>
    </row>
    <row r="29" spans="1:17" s="1" customFormat="1" ht="15" customHeight="1" thickBot="1" x14ac:dyDescent="0.3">
      <c r="A29" s="15">
        <v>12</v>
      </c>
      <c r="B29" s="50">
        <v>21350</v>
      </c>
      <c r="C29" s="22" t="s">
        <v>22</v>
      </c>
      <c r="D29" s="174"/>
      <c r="E29" s="172"/>
      <c r="F29" s="172"/>
      <c r="G29" s="172"/>
      <c r="H29" s="172"/>
      <c r="I29" s="172"/>
      <c r="J29" s="46"/>
      <c r="K29" s="21"/>
      <c r="L29" s="100"/>
      <c r="M29" s="101"/>
      <c r="N29" s="102"/>
      <c r="O29" s="101"/>
      <c r="P29" s="103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7</v>
      </c>
      <c r="E30" s="38">
        <v>16.666666666666668</v>
      </c>
      <c r="F30" s="38">
        <v>50</v>
      </c>
      <c r="G30" s="38">
        <v>0</v>
      </c>
      <c r="H30" s="38">
        <v>33.333333333333336</v>
      </c>
      <c r="I30" s="38">
        <v>0</v>
      </c>
      <c r="J30" s="39">
        <f>AVERAGE(J31:J47)</f>
        <v>62.5</v>
      </c>
      <c r="K30" s="21"/>
      <c r="L30" s="110">
        <f>D30</f>
        <v>7</v>
      </c>
      <c r="M30" s="111">
        <f>SUM(M31:M47)</f>
        <v>2</v>
      </c>
      <c r="N30" s="112">
        <f t="shared" si="1"/>
        <v>33.333333333333336</v>
      </c>
      <c r="O30" s="111">
        <f>SUM(O31:O47)</f>
        <v>1</v>
      </c>
      <c r="P30" s="113">
        <f>E30</f>
        <v>16.666666666666668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75"/>
      <c r="E31" s="74"/>
      <c r="F31" s="74"/>
      <c r="G31" s="74"/>
      <c r="H31" s="74"/>
      <c r="I31" s="74"/>
      <c r="J31" s="42"/>
      <c r="K31" s="7"/>
      <c r="L31" s="92"/>
      <c r="M31" s="93"/>
      <c r="N31" s="94"/>
      <c r="O31" s="93"/>
      <c r="P31" s="95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64">
        <v>1</v>
      </c>
      <c r="E32" s="69"/>
      <c r="F32" s="69"/>
      <c r="G32" s="69"/>
      <c r="H32" s="69">
        <v>100</v>
      </c>
      <c r="I32" s="69"/>
      <c r="J32" s="387">
        <v>92</v>
      </c>
      <c r="K32" s="7"/>
      <c r="L32" s="96">
        <f>D32</f>
        <v>1</v>
      </c>
      <c r="M32" s="97">
        <f t="shared" si="3"/>
        <v>1</v>
      </c>
      <c r="N32" s="98">
        <f t="shared" si="1"/>
        <v>100</v>
      </c>
      <c r="O32" s="97">
        <f t="shared" si="4"/>
        <v>0</v>
      </c>
      <c r="P32" s="99">
        <f>E32</f>
        <v>0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4">
        <v>1</v>
      </c>
      <c r="E33" s="69"/>
      <c r="F33" s="69">
        <v>100</v>
      </c>
      <c r="G33" s="69"/>
      <c r="H33" s="69"/>
      <c r="I33" s="69"/>
      <c r="J33" s="390">
        <v>68</v>
      </c>
      <c r="K33" s="7"/>
      <c r="L33" s="96">
        <f>D33</f>
        <v>1</v>
      </c>
      <c r="M33" s="97">
        <f t="shared" si="3"/>
        <v>0</v>
      </c>
      <c r="N33" s="98">
        <f t="shared" si="1"/>
        <v>0</v>
      </c>
      <c r="O33" s="97">
        <f t="shared" si="4"/>
        <v>0</v>
      </c>
      <c r="P33" s="99">
        <f>E33</f>
        <v>0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75">
        <v>1</v>
      </c>
      <c r="E34" s="69"/>
      <c r="F34" s="69"/>
      <c r="G34" s="69"/>
      <c r="H34" s="69">
        <v>100</v>
      </c>
      <c r="I34" s="69"/>
      <c r="J34" s="387">
        <v>87</v>
      </c>
      <c r="K34" s="7"/>
      <c r="L34" s="96">
        <f>D34</f>
        <v>1</v>
      </c>
      <c r="M34" s="97">
        <f t="shared" si="3"/>
        <v>1</v>
      </c>
      <c r="N34" s="98">
        <f t="shared" si="1"/>
        <v>100</v>
      </c>
      <c r="O34" s="97">
        <f t="shared" si="4"/>
        <v>0</v>
      </c>
      <c r="P34" s="99">
        <f>E34</f>
        <v>0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4">
        <v>1</v>
      </c>
      <c r="E35" s="69">
        <v>100</v>
      </c>
      <c r="F35" s="69"/>
      <c r="G35" s="69"/>
      <c r="H35" s="69"/>
      <c r="I35" s="69"/>
      <c r="J35" s="387">
        <v>34</v>
      </c>
      <c r="K35" s="7"/>
      <c r="L35" s="96">
        <f>D35</f>
        <v>1</v>
      </c>
      <c r="M35" s="97">
        <f t="shared" si="3"/>
        <v>0</v>
      </c>
      <c r="N35" s="98">
        <f t="shared" si="1"/>
        <v>0</v>
      </c>
      <c r="O35" s="97">
        <f t="shared" si="4"/>
        <v>1</v>
      </c>
      <c r="P35" s="99">
        <f>E35</f>
        <v>100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57"/>
      <c r="E36" s="69"/>
      <c r="F36" s="69"/>
      <c r="G36" s="69"/>
      <c r="H36" s="69"/>
      <c r="I36" s="69"/>
      <c r="J36" s="43"/>
      <c r="K36" s="7"/>
      <c r="L36" s="180"/>
      <c r="M36" s="114"/>
      <c r="N36" s="187"/>
      <c r="O36" s="114"/>
      <c r="P36" s="188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4">
        <v>1</v>
      </c>
      <c r="E37" s="69">
        <v>0</v>
      </c>
      <c r="F37" s="69">
        <v>100</v>
      </c>
      <c r="G37" s="69"/>
      <c r="H37" s="69"/>
      <c r="I37" s="69"/>
      <c r="J37" s="387">
        <v>41</v>
      </c>
      <c r="K37" s="7"/>
      <c r="L37" s="96">
        <f>D37</f>
        <v>1</v>
      </c>
      <c r="M37" s="97">
        <f t="shared" si="3"/>
        <v>0</v>
      </c>
      <c r="N37" s="98">
        <f t="shared" si="1"/>
        <v>0</v>
      </c>
      <c r="O37" s="97">
        <f t="shared" si="4"/>
        <v>0</v>
      </c>
      <c r="P37" s="99">
        <f>E37</f>
        <v>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57"/>
      <c r="E38" s="69"/>
      <c r="F38" s="69"/>
      <c r="G38" s="69"/>
      <c r="H38" s="69"/>
      <c r="I38" s="69"/>
      <c r="J38" s="43"/>
      <c r="K38" s="7"/>
      <c r="L38" s="96"/>
      <c r="M38" s="97"/>
      <c r="N38" s="98"/>
      <c r="O38" s="97"/>
      <c r="P38" s="99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64"/>
      <c r="E39" s="69"/>
      <c r="F39" s="69"/>
      <c r="G39" s="69"/>
      <c r="H39" s="69"/>
      <c r="I39" s="69"/>
      <c r="J39" s="43"/>
      <c r="K39" s="7"/>
      <c r="L39" s="96"/>
      <c r="M39" s="97"/>
      <c r="N39" s="98"/>
      <c r="O39" s="97"/>
      <c r="P39" s="99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64"/>
      <c r="E40" s="69"/>
      <c r="F40" s="69"/>
      <c r="G40" s="69"/>
      <c r="H40" s="69"/>
      <c r="I40" s="69"/>
      <c r="J40" s="43"/>
      <c r="K40" s="7"/>
      <c r="L40" s="96"/>
      <c r="M40" s="97"/>
      <c r="N40" s="98"/>
      <c r="O40" s="97"/>
      <c r="P40" s="99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4"/>
      <c r="E41" s="69"/>
      <c r="F41" s="69"/>
      <c r="G41" s="69"/>
      <c r="H41" s="69"/>
      <c r="I41" s="69"/>
      <c r="J41" s="43"/>
      <c r="K41" s="7"/>
      <c r="L41" s="96"/>
      <c r="M41" s="97"/>
      <c r="N41" s="98"/>
      <c r="O41" s="114"/>
      <c r="P41" s="99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64"/>
      <c r="E42" s="69"/>
      <c r="F42" s="69"/>
      <c r="G42" s="69"/>
      <c r="H42" s="69"/>
      <c r="I42" s="69"/>
      <c r="J42" s="43"/>
      <c r="K42" s="7"/>
      <c r="L42" s="96"/>
      <c r="M42" s="97"/>
      <c r="N42" s="98"/>
      <c r="O42" s="97"/>
      <c r="P42" s="99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4">
        <v>2</v>
      </c>
      <c r="E43" s="69"/>
      <c r="F43" s="69">
        <v>100</v>
      </c>
      <c r="G43" s="69"/>
      <c r="H43" s="69"/>
      <c r="I43" s="69"/>
      <c r="J43" s="387">
        <v>53</v>
      </c>
      <c r="K43" s="7"/>
      <c r="L43" s="96">
        <f>D43</f>
        <v>2</v>
      </c>
      <c r="M43" s="97">
        <f t="shared" si="3"/>
        <v>0</v>
      </c>
      <c r="N43" s="98">
        <f t="shared" si="1"/>
        <v>0</v>
      </c>
      <c r="O43" s="97">
        <f t="shared" si="4"/>
        <v>0</v>
      </c>
      <c r="P43" s="99">
        <f>E43</f>
        <v>0</v>
      </c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64"/>
      <c r="E44" s="69"/>
      <c r="F44" s="69"/>
      <c r="G44" s="69"/>
      <c r="H44" s="69"/>
      <c r="I44" s="69"/>
      <c r="J44" s="43"/>
      <c r="K44" s="7"/>
      <c r="L44" s="96"/>
      <c r="M44" s="97"/>
      <c r="N44" s="98"/>
      <c r="O44" s="97"/>
      <c r="P44" s="99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64"/>
      <c r="E45" s="69"/>
      <c r="F45" s="69"/>
      <c r="G45" s="69"/>
      <c r="H45" s="69"/>
      <c r="I45" s="69"/>
      <c r="J45" s="43"/>
      <c r="K45" s="7"/>
      <c r="L45" s="96"/>
      <c r="M45" s="97"/>
      <c r="N45" s="98"/>
      <c r="O45" s="97"/>
      <c r="P45" s="99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4"/>
      <c r="E46" s="69"/>
      <c r="F46" s="69"/>
      <c r="G46" s="69"/>
      <c r="H46" s="69"/>
      <c r="I46" s="69"/>
      <c r="J46" s="43"/>
      <c r="K46" s="7"/>
      <c r="L46" s="96"/>
      <c r="M46" s="97"/>
      <c r="N46" s="98"/>
      <c r="O46" s="97"/>
      <c r="P46" s="99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58"/>
      <c r="E47" s="72"/>
      <c r="F47" s="72"/>
      <c r="G47" s="72"/>
      <c r="H47" s="72"/>
      <c r="I47" s="73"/>
      <c r="J47" s="45"/>
      <c r="K47" s="7"/>
      <c r="L47" s="100"/>
      <c r="M47" s="101"/>
      <c r="N47" s="102"/>
      <c r="O47" s="101"/>
      <c r="P47" s="103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13</v>
      </c>
      <c r="E48" s="81">
        <v>11.904285714285715</v>
      </c>
      <c r="F48" s="81">
        <v>45.238571428571433</v>
      </c>
      <c r="G48" s="81">
        <v>0</v>
      </c>
      <c r="H48" s="81">
        <v>42.857142857142854</v>
      </c>
      <c r="I48" s="81">
        <v>0</v>
      </c>
      <c r="J48" s="41">
        <f>AVERAGE(J49:J67)</f>
        <v>64.357142857142861</v>
      </c>
      <c r="K48" s="21"/>
      <c r="L48" s="110">
        <f>D48</f>
        <v>13</v>
      </c>
      <c r="M48" s="111">
        <f>SUM(M49:M67)</f>
        <v>6</v>
      </c>
      <c r="N48" s="112">
        <f t="shared" si="1"/>
        <v>42.857142857142854</v>
      </c>
      <c r="O48" s="111">
        <f>SUM(O49:O67)</f>
        <v>1.9998999999999998</v>
      </c>
      <c r="P48" s="113">
        <f>E48</f>
        <v>11.904285714285715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75">
        <v>3</v>
      </c>
      <c r="E49" s="74">
        <v>33.33</v>
      </c>
      <c r="F49" s="74">
        <v>66.67</v>
      </c>
      <c r="G49" s="74"/>
      <c r="H49" s="74"/>
      <c r="I49" s="74"/>
      <c r="J49" s="386">
        <v>45</v>
      </c>
      <c r="K49" s="21"/>
      <c r="L49" s="92">
        <f>D49</f>
        <v>3</v>
      </c>
      <c r="M49" s="93">
        <f t="shared" si="3"/>
        <v>0</v>
      </c>
      <c r="N49" s="94">
        <f t="shared" si="1"/>
        <v>0</v>
      </c>
      <c r="O49" s="93">
        <f t="shared" si="4"/>
        <v>0.9998999999999999</v>
      </c>
      <c r="P49" s="95">
        <f>E49</f>
        <v>33.33</v>
      </c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64"/>
      <c r="E50" s="69"/>
      <c r="F50" s="69"/>
      <c r="G50" s="69"/>
      <c r="H50" s="69"/>
      <c r="I50" s="69"/>
      <c r="J50" s="43"/>
      <c r="K50" s="21"/>
      <c r="L50" s="96"/>
      <c r="M50" s="97"/>
      <c r="N50" s="98"/>
      <c r="O50" s="97"/>
      <c r="P50" s="99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64">
        <v>2</v>
      </c>
      <c r="E51" s="69"/>
      <c r="F51" s="69"/>
      <c r="G51" s="69"/>
      <c r="H51" s="69">
        <v>100</v>
      </c>
      <c r="I51" s="69"/>
      <c r="J51" s="387">
        <v>96</v>
      </c>
      <c r="K51" s="21"/>
      <c r="L51" s="96">
        <f>D51</f>
        <v>2</v>
      </c>
      <c r="M51" s="97">
        <f t="shared" si="3"/>
        <v>2</v>
      </c>
      <c r="N51" s="98">
        <f t="shared" si="1"/>
        <v>100</v>
      </c>
      <c r="O51" s="97">
        <f t="shared" si="4"/>
        <v>0</v>
      </c>
      <c r="P51" s="99">
        <f>E51</f>
        <v>0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64">
        <v>1</v>
      </c>
      <c r="E52" s="69"/>
      <c r="F52" s="69">
        <v>100</v>
      </c>
      <c r="G52" s="69"/>
      <c r="H52" s="69"/>
      <c r="I52" s="69"/>
      <c r="J52" s="387">
        <v>39</v>
      </c>
      <c r="K52" s="21"/>
      <c r="L52" s="96">
        <f>D52</f>
        <v>1</v>
      </c>
      <c r="M52" s="97">
        <f t="shared" si="3"/>
        <v>0</v>
      </c>
      <c r="N52" s="98">
        <f t="shared" si="1"/>
        <v>0</v>
      </c>
      <c r="O52" s="97">
        <f t="shared" si="4"/>
        <v>0</v>
      </c>
      <c r="P52" s="99">
        <f>E52</f>
        <v>0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64"/>
      <c r="E53" s="69"/>
      <c r="F53" s="69"/>
      <c r="G53" s="69"/>
      <c r="H53" s="69"/>
      <c r="I53" s="69"/>
      <c r="J53" s="43"/>
      <c r="K53" s="21"/>
      <c r="L53" s="96"/>
      <c r="M53" s="97"/>
      <c r="N53" s="98"/>
      <c r="O53" s="97"/>
      <c r="P53" s="99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4">
        <v>3</v>
      </c>
      <c r="E54" s="69"/>
      <c r="F54" s="69"/>
      <c r="G54" s="69"/>
      <c r="H54" s="69">
        <v>100</v>
      </c>
      <c r="I54" s="69"/>
      <c r="J54" s="387">
        <v>92</v>
      </c>
      <c r="K54" s="21"/>
      <c r="L54" s="96">
        <f>D54</f>
        <v>3</v>
      </c>
      <c r="M54" s="97">
        <f t="shared" si="3"/>
        <v>3</v>
      </c>
      <c r="N54" s="98">
        <f t="shared" si="1"/>
        <v>100</v>
      </c>
      <c r="O54" s="97">
        <f t="shared" si="4"/>
        <v>0</v>
      </c>
      <c r="P54" s="99">
        <f>E54</f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64"/>
      <c r="E55" s="69"/>
      <c r="F55" s="69"/>
      <c r="G55" s="69"/>
      <c r="H55" s="69"/>
      <c r="I55" s="69"/>
      <c r="J55" s="43"/>
      <c r="K55" s="21"/>
      <c r="L55" s="96"/>
      <c r="M55" s="97"/>
      <c r="N55" s="98"/>
      <c r="O55" s="97"/>
      <c r="P55" s="99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64"/>
      <c r="E56" s="69"/>
      <c r="F56" s="69"/>
      <c r="G56" s="69"/>
      <c r="H56" s="69"/>
      <c r="I56" s="69"/>
      <c r="J56" s="43"/>
      <c r="K56" s="21"/>
      <c r="L56" s="96"/>
      <c r="M56" s="97"/>
      <c r="N56" s="98"/>
      <c r="O56" s="97"/>
      <c r="P56" s="99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59"/>
      <c r="E57" s="69"/>
      <c r="F57" s="69"/>
      <c r="G57" s="69"/>
      <c r="H57" s="69"/>
      <c r="I57" s="69"/>
      <c r="J57" s="43"/>
      <c r="K57" s="21"/>
      <c r="L57" s="96"/>
      <c r="M57" s="97"/>
      <c r="N57" s="98"/>
      <c r="O57" s="114"/>
      <c r="P57" s="99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4"/>
      <c r="E58" s="69"/>
      <c r="F58" s="69"/>
      <c r="G58" s="69"/>
      <c r="H58" s="69"/>
      <c r="I58" s="69"/>
      <c r="J58" s="43"/>
      <c r="K58" s="21"/>
      <c r="L58" s="96"/>
      <c r="M58" s="97"/>
      <c r="N58" s="98"/>
      <c r="O58" s="97"/>
      <c r="P58" s="99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64"/>
      <c r="E59" s="69"/>
      <c r="F59" s="69"/>
      <c r="G59" s="69"/>
      <c r="H59" s="69"/>
      <c r="I59" s="69"/>
      <c r="J59" s="43"/>
      <c r="K59" s="21"/>
      <c r="L59" s="96"/>
      <c r="M59" s="97"/>
      <c r="N59" s="98"/>
      <c r="O59" s="97"/>
      <c r="P59" s="99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64">
        <v>1</v>
      </c>
      <c r="E60" s="69"/>
      <c r="F60" s="69">
        <v>100</v>
      </c>
      <c r="G60" s="69"/>
      <c r="H60" s="69"/>
      <c r="I60" s="69"/>
      <c r="J60" s="387">
        <v>61</v>
      </c>
      <c r="K60" s="21"/>
      <c r="L60" s="96">
        <f>D60</f>
        <v>1</v>
      </c>
      <c r="M60" s="97">
        <f t="shared" si="3"/>
        <v>0</v>
      </c>
      <c r="N60" s="98">
        <f t="shared" si="1"/>
        <v>0</v>
      </c>
      <c r="O60" s="97">
        <f t="shared" si="4"/>
        <v>0</v>
      </c>
      <c r="P60" s="99">
        <f>E60</f>
        <v>0</v>
      </c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64">
        <v>1</v>
      </c>
      <c r="E61" s="69"/>
      <c r="F61" s="69"/>
      <c r="G61" s="69"/>
      <c r="H61" s="69">
        <v>100</v>
      </c>
      <c r="I61" s="69"/>
      <c r="J61" s="387">
        <v>92</v>
      </c>
      <c r="K61" s="21"/>
      <c r="L61" s="96">
        <f>D61</f>
        <v>1</v>
      </c>
      <c r="M61" s="97">
        <f t="shared" si="3"/>
        <v>1</v>
      </c>
      <c r="N61" s="98">
        <f t="shared" si="1"/>
        <v>100</v>
      </c>
      <c r="O61" s="97">
        <f t="shared" si="4"/>
        <v>0</v>
      </c>
      <c r="P61" s="99">
        <f>E61</f>
        <v>0</v>
      </c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59"/>
      <c r="E62" s="69"/>
      <c r="F62" s="69"/>
      <c r="G62" s="69"/>
      <c r="H62" s="69"/>
      <c r="I62" s="69"/>
      <c r="J62" s="43"/>
      <c r="K62" s="21"/>
      <c r="L62" s="96"/>
      <c r="M62" s="97"/>
      <c r="N62" s="98"/>
      <c r="O62" s="97"/>
      <c r="P62" s="99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64"/>
      <c r="E63" s="69"/>
      <c r="F63" s="69"/>
      <c r="G63" s="69"/>
      <c r="H63" s="69"/>
      <c r="I63" s="69"/>
      <c r="J63" s="43"/>
      <c r="K63" s="21"/>
      <c r="L63" s="96"/>
      <c r="M63" s="97"/>
      <c r="N63" s="98"/>
      <c r="O63" s="97"/>
      <c r="P63" s="99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4">
        <v>2</v>
      </c>
      <c r="E64" s="69">
        <v>50</v>
      </c>
      <c r="F64" s="69">
        <v>50</v>
      </c>
      <c r="G64" s="69"/>
      <c r="H64" s="69"/>
      <c r="I64" s="69"/>
      <c r="J64" s="387">
        <v>25.5</v>
      </c>
      <c r="K64" s="21"/>
      <c r="L64" s="96">
        <f>D64</f>
        <v>2</v>
      </c>
      <c r="M64" s="97">
        <f t="shared" si="3"/>
        <v>0</v>
      </c>
      <c r="N64" s="98">
        <f t="shared" si="1"/>
        <v>0</v>
      </c>
      <c r="O64" s="97">
        <f t="shared" si="4"/>
        <v>1</v>
      </c>
      <c r="P64" s="99">
        <f>E64</f>
        <v>50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4"/>
      <c r="E65" s="69"/>
      <c r="F65" s="69"/>
      <c r="G65" s="69"/>
      <c r="H65" s="69"/>
      <c r="I65" s="69"/>
      <c r="J65" s="43"/>
      <c r="K65" s="21"/>
      <c r="L65" s="96"/>
      <c r="M65" s="97"/>
      <c r="N65" s="98"/>
      <c r="O65" s="115"/>
      <c r="P65" s="99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4"/>
      <c r="E66" s="69"/>
      <c r="F66" s="69"/>
      <c r="G66" s="69"/>
      <c r="H66" s="69"/>
      <c r="I66" s="69"/>
      <c r="J66" s="46"/>
      <c r="K66" s="21"/>
      <c r="L66" s="96"/>
      <c r="M66" s="97"/>
      <c r="N66" s="98"/>
      <c r="O66" s="97"/>
      <c r="P66" s="99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4"/>
      <c r="E67" s="72"/>
      <c r="F67" s="72"/>
      <c r="G67" s="72"/>
      <c r="H67" s="72"/>
      <c r="I67" s="73"/>
      <c r="J67" s="43"/>
      <c r="K67" s="21"/>
      <c r="L67" s="100"/>
      <c r="M67" s="101"/>
      <c r="N67" s="102"/>
      <c r="O67" s="101"/>
      <c r="P67" s="103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12</v>
      </c>
      <c r="E68" s="38">
        <v>20</v>
      </c>
      <c r="F68" s="38">
        <v>65</v>
      </c>
      <c r="G68" s="38">
        <v>0</v>
      </c>
      <c r="H68" s="38">
        <v>15</v>
      </c>
      <c r="I68" s="38">
        <v>0</v>
      </c>
      <c r="J68" s="39">
        <f>AVERAGE(J69:J82)</f>
        <v>60.35</v>
      </c>
      <c r="K68" s="21"/>
      <c r="L68" s="110">
        <f>D68</f>
        <v>12</v>
      </c>
      <c r="M68" s="111">
        <f>SUM(M69:M82)</f>
        <v>3</v>
      </c>
      <c r="N68" s="112">
        <f t="shared" si="1"/>
        <v>15</v>
      </c>
      <c r="O68" s="111">
        <f>SUM(O69:O82)</f>
        <v>4</v>
      </c>
      <c r="P68" s="113">
        <f>E68</f>
        <v>20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4"/>
      <c r="E69" s="74"/>
      <c r="F69" s="74"/>
      <c r="G69" s="74"/>
      <c r="H69" s="74"/>
      <c r="I69" s="74"/>
      <c r="J69" s="43"/>
      <c r="K69" s="21"/>
      <c r="L69" s="92"/>
      <c r="M69" s="93"/>
      <c r="N69" s="94"/>
      <c r="O69" s="93"/>
      <c r="P69" s="95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64">
        <v>5</v>
      </c>
      <c r="E70" s="69"/>
      <c r="F70" s="69">
        <v>40</v>
      </c>
      <c r="G70" s="69"/>
      <c r="H70" s="69">
        <v>60</v>
      </c>
      <c r="I70" s="69"/>
      <c r="J70" s="387">
        <v>78</v>
      </c>
      <c r="K70" s="21"/>
      <c r="L70" s="96">
        <f>D70</f>
        <v>5</v>
      </c>
      <c r="M70" s="97">
        <f t="shared" ref="M70:M124" si="6">N70*L70/100</f>
        <v>3</v>
      </c>
      <c r="N70" s="98">
        <f t="shared" si="1"/>
        <v>60</v>
      </c>
      <c r="O70" s="97">
        <f t="shared" ref="O70:O80" si="7">P70*L70/100</f>
        <v>0</v>
      </c>
      <c r="P70" s="99">
        <f>E70</f>
        <v>0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64"/>
      <c r="E71" s="69"/>
      <c r="F71" s="69"/>
      <c r="G71" s="69"/>
      <c r="H71" s="69"/>
      <c r="I71" s="69"/>
      <c r="J71" s="43"/>
      <c r="K71" s="21"/>
      <c r="L71" s="96"/>
      <c r="M71" s="97"/>
      <c r="N71" s="98"/>
      <c r="O71" s="97"/>
      <c r="P71" s="99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64">
        <v>1</v>
      </c>
      <c r="E72" s="69"/>
      <c r="F72" s="69">
        <v>100</v>
      </c>
      <c r="G72" s="69"/>
      <c r="H72" s="69"/>
      <c r="I72" s="69"/>
      <c r="J72" s="387">
        <v>68</v>
      </c>
      <c r="K72" s="21"/>
      <c r="L72" s="96">
        <f>D72</f>
        <v>1</v>
      </c>
      <c r="M72" s="97">
        <f t="shared" si="6"/>
        <v>0</v>
      </c>
      <c r="N72" s="98">
        <f t="shared" ref="N72:N124" si="8">H72+I72+G72</f>
        <v>0</v>
      </c>
      <c r="O72" s="114">
        <f t="shared" si="7"/>
        <v>0</v>
      </c>
      <c r="P72" s="99">
        <f>E72</f>
        <v>0</v>
      </c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64">
        <v>1</v>
      </c>
      <c r="E73" s="69"/>
      <c r="F73" s="69">
        <v>100</v>
      </c>
      <c r="G73" s="69"/>
      <c r="H73" s="69"/>
      <c r="I73" s="69"/>
      <c r="J73" s="387">
        <v>67</v>
      </c>
      <c r="K73" s="21"/>
      <c r="L73" s="96">
        <f>D73</f>
        <v>1</v>
      </c>
      <c r="M73" s="97">
        <f t="shared" si="6"/>
        <v>0</v>
      </c>
      <c r="N73" s="98">
        <f t="shared" si="8"/>
        <v>0</v>
      </c>
      <c r="O73" s="97">
        <f t="shared" si="7"/>
        <v>0</v>
      </c>
      <c r="P73" s="99">
        <f>E73</f>
        <v>0</v>
      </c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64"/>
      <c r="E74" s="69"/>
      <c r="F74" s="69"/>
      <c r="G74" s="69"/>
      <c r="H74" s="69"/>
      <c r="I74" s="69"/>
      <c r="J74" s="43"/>
      <c r="K74" s="21"/>
      <c r="L74" s="96"/>
      <c r="M74" s="97"/>
      <c r="N74" s="98"/>
      <c r="O74" s="97"/>
      <c r="P74" s="99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64"/>
      <c r="E75" s="69"/>
      <c r="F75" s="69"/>
      <c r="G75" s="69"/>
      <c r="H75" s="69"/>
      <c r="I75" s="69"/>
      <c r="J75" s="43"/>
      <c r="K75" s="21"/>
      <c r="L75" s="96"/>
      <c r="M75" s="97"/>
      <c r="N75" s="98"/>
      <c r="O75" s="97"/>
      <c r="P75" s="99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64"/>
      <c r="E76" s="69"/>
      <c r="F76" s="69"/>
      <c r="G76" s="69"/>
      <c r="H76" s="69"/>
      <c r="I76" s="69"/>
      <c r="J76" s="43"/>
      <c r="K76" s="21"/>
      <c r="L76" s="96"/>
      <c r="M76" s="97"/>
      <c r="N76" s="98"/>
      <c r="O76" s="97"/>
      <c r="P76" s="99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60"/>
      <c r="E77" s="69"/>
      <c r="F77" s="69"/>
      <c r="G77" s="69"/>
      <c r="H77" s="69"/>
      <c r="I77" s="69"/>
      <c r="J77" s="43"/>
      <c r="K77" s="21"/>
      <c r="L77" s="96"/>
      <c r="M77" s="97"/>
      <c r="N77" s="98"/>
      <c r="O77" s="97"/>
      <c r="P77" s="99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64"/>
      <c r="E78" s="69"/>
      <c r="F78" s="69"/>
      <c r="G78" s="69"/>
      <c r="H78" s="69"/>
      <c r="I78" s="69"/>
      <c r="J78" s="43"/>
      <c r="K78" s="21"/>
      <c r="L78" s="96"/>
      <c r="M78" s="97"/>
      <c r="N78" s="98"/>
      <c r="O78" s="97"/>
      <c r="P78" s="99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60"/>
      <c r="E79" s="69"/>
      <c r="F79" s="69"/>
      <c r="G79" s="69"/>
      <c r="H79" s="69"/>
      <c r="I79" s="69"/>
      <c r="J79" s="43"/>
      <c r="K79" s="21"/>
      <c r="L79" s="96"/>
      <c r="M79" s="97"/>
      <c r="N79" s="98"/>
      <c r="O79" s="114"/>
      <c r="P79" s="99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64">
        <v>5</v>
      </c>
      <c r="E80" s="69">
        <v>80</v>
      </c>
      <c r="F80" s="69">
        <v>20</v>
      </c>
      <c r="G80" s="69"/>
      <c r="H80" s="69"/>
      <c r="I80" s="69"/>
      <c r="J80" s="387">
        <v>28.4</v>
      </c>
      <c r="K80" s="21"/>
      <c r="L80" s="96">
        <f>D80</f>
        <v>5</v>
      </c>
      <c r="M80" s="97">
        <f t="shared" si="6"/>
        <v>0</v>
      </c>
      <c r="N80" s="98">
        <f t="shared" si="8"/>
        <v>0</v>
      </c>
      <c r="O80" s="114">
        <f t="shared" si="7"/>
        <v>4</v>
      </c>
      <c r="P80" s="99">
        <f>E80</f>
        <v>80</v>
      </c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64"/>
      <c r="E81" s="82"/>
      <c r="F81" s="82"/>
      <c r="G81" s="82"/>
      <c r="H81" s="82"/>
      <c r="I81" s="83"/>
      <c r="J81" s="46"/>
      <c r="K81" s="21"/>
      <c r="L81" s="96"/>
      <c r="M81" s="97"/>
      <c r="N81" s="98"/>
      <c r="O81" s="114"/>
      <c r="P81" s="99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70"/>
      <c r="E82" s="71"/>
      <c r="F82" s="71"/>
      <c r="G82" s="71"/>
      <c r="H82" s="71"/>
      <c r="I82" s="77"/>
      <c r="J82" s="46"/>
      <c r="K82" s="21"/>
      <c r="L82" s="100"/>
      <c r="M82" s="101"/>
      <c r="N82" s="102"/>
      <c r="O82" s="137"/>
      <c r="P82" s="103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37</v>
      </c>
      <c r="E83" s="38">
        <v>14.880952380952381</v>
      </c>
      <c r="F83" s="38">
        <v>66.071428571428569</v>
      </c>
      <c r="G83" s="38">
        <v>19.047619047619047</v>
      </c>
      <c r="H83" s="38">
        <v>0</v>
      </c>
      <c r="I83" s="38">
        <v>0</v>
      </c>
      <c r="J83" s="39">
        <f>AVERAGE(J84:J114)</f>
        <v>50.228571428571428</v>
      </c>
      <c r="K83" s="21"/>
      <c r="L83" s="110">
        <f>D83</f>
        <v>37</v>
      </c>
      <c r="M83" s="111">
        <f>SUM(M84:M114)</f>
        <v>4</v>
      </c>
      <c r="N83" s="112">
        <f t="shared" si="8"/>
        <v>19.047619047619047</v>
      </c>
      <c r="O83" s="111">
        <f>SUM(O84:O114)</f>
        <v>7</v>
      </c>
      <c r="P83" s="113">
        <f>E83</f>
        <v>14.880952380952381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64">
        <v>2</v>
      </c>
      <c r="E84" s="74"/>
      <c r="F84" s="74">
        <v>100</v>
      </c>
      <c r="G84" s="74"/>
      <c r="H84" s="74"/>
      <c r="I84" s="74"/>
      <c r="J84" s="387">
        <v>60.5</v>
      </c>
      <c r="K84" s="21"/>
      <c r="L84" s="92">
        <f>D84</f>
        <v>2</v>
      </c>
      <c r="M84" s="93">
        <f t="shared" si="6"/>
        <v>0</v>
      </c>
      <c r="N84" s="94">
        <f t="shared" si="8"/>
        <v>0</v>
      </c>
      <c r="O84" s="93">
        <f t="shared" ref="O84:O113" si="9">P84*L84/100</f>
        <v>0</v>
      </c>
      <c r="P84" s="95">
        <f>E84</f>
        <v>0</v>
      </c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62"/>
      <c r="E85" s="69"/>
      <c r="F85" s="69"/>
      <c r="G85" s="69"/>
      <c r="H85" s="69"/>
      <c r="I85" s="69"/>
      <c r="J85" s="43"/>
      <c r="K85" s="21"/>
      <c r="L85" s="96"/>
      <c r="M85" s="97"/>
      <c r="N85" s="98"/>
      <c r="O85" s="97"/>
      <c r="P85" s="99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64"/>
      <c r="E86" s="69"/>
      <c r="F86" s="69"/>
      <c r="G86" s="69"/>
      <c r="H86" s="69"/>
      <c r="I86" s="69"/>
      <c r="J86" s="43"/>
      <c r="K86" s="21"/>
      <c r="L86" s="96"/>
      <c r="M86" s="97"/>
      <c r="N86" s="98"/>
      <c r="O86" s="97"/>
      <c r="P86" s="99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64">
        <v>2</v>
      </c>
      <c r="E87" s="69"/>
      <c r="F87" s="69">
        <v>100</v>
      </c>
      <c r="G87" s="69"/>
      <c r="H87" s="69"/>
      <c r="I87" s="69"/>
      <c r="J87" s="387">
        <v>60</v>
      </c>
      <c r="K87" s="21"/>
      <c r="L87" s="96">
        <f>D87</f>
        <v>2</v>
      </c>
      <c r="M87" s="97">
        <f t="shared" si="6"/>
        <v>0</v>
      </c>
      <c r="N87" s="98">
        <f t="shared" si="8"/>
        <v>0</v>
      </c>
      <c r="O87" s="97">
        <f t="shared" si="9"/>
        <v>0</v>
      </c>
      <c r="P87" s="99">
        <f>E87</f>
        <v>0</v>
      </c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64">
        <v>1</v>
      </c>
      <c r="E88" s="69">
        <v>100</v>
      </c>
      <c r="F88" s="69"/>
      <c r="G88" s="69"/>
      <c r="H88" s="69"/>
      <c r="I88" s="69"/>
      <c r="J88" s="387">
        <v>31</v>
      </c>
      <c r="K88" s="21"/>
      <c r="L88" s="96">
        <f>D88</f>
        <v>1</v>
      </c>
      <c r="M88" s="97">
        <f t="shared" si="6"/>
        <v>0</v>
      </c>
      <c r="N88" s="98">
        <f t="shared" si="8"/>
        <v>0</v>
      </c>
      <c r="O88" s="97">
        <f t="shared" si="9"/>
        <v>1</v>
      </c>
      <c r="P88" s="99">
        <f>E88</f>
        <v>100</v>
      </c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64">
        <v>1</v>
      </c>
      <c r="E89" s="69"/>
      <c r="F89" s="69"/>
      <c r="G89" s="69">
        <v>100</v>
      </c>
      <c r="H89" s="69"/>
      <c r="I89" s="69"/>
      <c r="J89" s="387">
        <v>61</v>
      </c>
      <c r="K89" s="21"/>
      <c r="L89" s="96">
        <f>D89</f>
        <v>1</v>
      </c>
      <c r="M89" s="97">
        <f t="shared" si="6"/>
        <v>1</v>
      </c>
      <c r="N89" s="98">
        <f t="shared" si="8"/>
        <v>100</v>
      </c>
      <c r="O89" s="115">
        <f t="shared" si="9"/>
        <v>0</v>
      </c>
      <c r="P89" s="99">
        <f>E89</f>
        <v>0</v>
      </c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64">
        <v>1</v>
      </c>
      <c r="E90" s="69"/>
      <c r="F90" s="69">
        <v>100</v>
      </c>
      <c r="G90" s="69"/>
      <c r="H90" s="69"/>
      <c r="I90" s="69"/>
      <c r="J90" s="387">
        <v>45</v>
      </c>
      <c r="K90" s="21"/>
      <c r="L90" s="96">
        <f>D90</f>
        <v>1</v>
      </c>
      <c r="M90" s="97">
        <f t="shared" si="6"/>
        <v>0</v>
      </c>
      <c r="N90" s="98">
        <f t="shared" si="8"/>
        <v>0</v>
      </c>
      <c r="O90" s="97">
        <f t="shared" si="9"/>
        <v>0</v>
      </c>
      <c r="P90" s="99">
        <f>E90</f>
        <v>0</v>
      </c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64">
        <v>1</v>
      </c>
      <c r="E91" s="69"/>
      <c r="F91" s="69">
        <v>100</v>
      </c>
      <c r="G91" s="69"/>
      <c r="H91" s="69"/>
      <c r="I91" s="69"/>
      <c r="J91" s="387">
        <v>50</v>
      </c>
      <c r="K91" s="21"/>
      <c r="L91" s="96">
        <f>D91</f>
        <v>1</v>
      </c>
      <c r="M91" s="97">
        <f t="shared" si="6"/>
        <v>0</v>
      </c>
      <c r="N91" s="98">
        <f t="shared" si="8"/>
        <v>0</v>
      </c>
      <c r="O91" s="114">
        <f t="shared" si="9"/>
        <v>0</v>
      </c>
      <c r="P91" s="99">
        <f>E91</f>
        <v>0</v>
      </c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64"/>
      <c r="E92" s="69"/>
      <c r="F92" s="69"/>
      <c r="G92" s="69"/>
      <c r="H92" s="69"/>
      <c r="I92" s="69"/>
      <c r="J92" s="43"/>
      <c r="K92" s="21"/>
      <c r="L92" s="96"/>
      <c r="M92" s="97"/>
      <c r="N92" s="98"/>
      <c r="O92" s="115"/>
      <c r="P92" s="99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64"/>
      <c r="E93" s="69"/>
      <c r="F93" s="69"/>
      <c r="G93" s="69"/>
      <c r="H93" s="69"/>
      <c r="I93" s="69"/>
      <c r="J93" s="44"/>
      <c r="K93" s="21"/>
      <c r="L93" s="96"/>
      <c r="M93" s="97"/>
      <c r="N93" s="98"/>
      <c r="O93" s="97"/>
      <c r="P93" s="99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64">
        <v>1</v>
      </c>
      <c r="E94" s="69"/>
      <c r="F94" s="69">
        <v>100</v>
      </c>
      <c r="G94" s="69"/>
      <c r="H94" s="69"/>
      <c r="I94" s="69"/>
      <c r="J94" s="387">
        <v>61</v>
      </c>
      <c r="K94" s="21"/>
      <c r="L94" s="96">
        <f>D94</f>
        <v>1</v>
      </c>
      <c r="M94" s="97">
        <f t="shared" si="6"/>
        <v>0</v>
      </c>
      <c r="N94" s="98">
        <f t="shared" si="8"/>
        <v>0</v>
      </c>
      <c r="O94" s="97">
        <f t="shared" si="9"/>
        <v>0</v>
      </c>
      <c r="P94" s="99">
        <f>E94</f>
        <v>0</v>
      </c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64"/>
      <c r="E95" s="69"/>
      <c r="F95" s="69"/>
      <c r="G95" s="69"/>
      <c r="H95" s="69"/>
      <c r="I95" s="69"/>
      <c r="J95" s="43"/>
      <c r="K95" s="21"/>
      <c r="L95" s="96"/>
      <c r="M95" s="97"/>
      <c r="N95" s="98"/>
      <c r="O95" s="97"/>
      <c r="P95" s="99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64"/>
      <c r="E96" s="69"/>
      <c r="F96" s="69"/>
      <c r="G96" s="69"/>
      <c r="H96" s="69"/>
      <c r="I96" s="69"/>
      <c r="J96" s="43"/>
      <c r="K96" s="21"/>
      <c r="L96" s="96"/>
      <c r="M96" s="97"/>
      <c r="N96" s="98"/>
      <c r="O96" s="97"/>
      <c r="P96" s="99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64"/>
      <c r="E97" s="69"/>
      <c r="F97" s="69"/>
      <c r="G97" s="69"/>
      <c r="H97" s="69"/>
      <c r="I97" s="69"/>
      <c r="J97" s="43"/>
      <c r="K97" s="21"/>
      <c r="L97" s="96"/>
      <c r="M97" s="97"/>
      <c r="N97" s="98"/>
      <c r="O97" s="97"/>
      <c r="P97" s="99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64">
        <v>1</v>
      </c>
      <c r="E98" s="69">
        <v>100</v>
      </c>
      <c r="F98" s="69"/>
      <c r="G98" s="69"/>
      <c r="H98" s="69"/>
      <c r="I98" s="69"/>
      <c r="J98" s="387">
        <v>14</v>
      </c>
      <c r="K98" s="21"/>
      <c r="L98" s="96">
        <f>D98</f>
        <v>1</v>
      </c>
      <c r="M98" s="97">
        <f t="shared" si="6"/>
        <v>0</v>
      </c>
      <c r="N98" s="98">
        <f t="shared" si="8"/>
        <v>0</v>
      </c>
      <c r="O98" s="97">
        <f t="shared" si="9"/>
        <v>1</v>
      </c>
      <c r="P98" s="99">
        <f>E98</f>
        <v>100</v>
      </c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64">
        <v>1</v>
      </c>
      <c r="E99" s="69"/>
      <c r="F99" s="69">
        <v>100</v>
      </c>
      <c r="G99" s="69"/>
      <c r="H99" s="69"/>
      <c r="I99" s="69"/>
      <c r="J99" s="387">
        <v>43</v>
      </c>
      <c r="K99" s="21"/>
      <c r="L99" s="96">
        <f>D99</f>
        <v>1</v>
      </c>
      <c r="M99" s="97">
        <f t="shared" si="6"/>
        <v>0</v>
      </c>
      <c r="N99" s="98">
        <f t="shared" si="8"/>
        <v>0</v>
      </c>
      <c r="O99" s="97">
        <f t="shared" si="9"/>
        <v>0</v>
      </c>
      <c r="P99" s="99">
        <f>E99</f>
        <v>0</v>
      </c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64">
        <v>2</v>
      </c>
      <c r="E100" s="69">
        <v>50</v>
      </c>
      <c r="F100" s="69">
        <v>50</v>
      </c>
      <c r="G100" s="69"/>
      <c r="H100" s="69"/>
      <c r="I100" s="69"/>
      <c r="J100" s="387">
        <v>48</v>
      </c>
      <c r="K100" s="21"/>
      <c r="L100" s="96">
        <f>D100</f>
        <v>2</v>
      </c>
      <c r="M100" s="97">
        <f t="shared" si="6"/>
        <v>0</v>
      </c>
      <c r="N100" s="98">
        <f t="shared" si="8"/>
        <v>0</v>
      </c>
      <c r="O100" s="97">
        <f t="shared" si="9"/>
        <v>1</v>
      </c>
      <c r="P100" s="99">
        <f>E100</f>
        <v>50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64">
        <v>4</v>
      </c>
      <c r="E101" s="69">
        <v>25</v>
      </c>
      <c r="F101" s="69">
        <v>75</v>
      </c>
      <c r="G101" s="69"/>
      <c r="H101" s="69"/>
      <c r="I101" s="69"/>
      <c r="J101" s="387">
        <v>47</v>
      </c>
      <c r="K101" s="21"/>
      <c r="L101" s="96">
        <f>D101</f>
        <v>4</v>
      </c>
      <c r="M101" s="97">
        <f t="shared" si="6"/>
        <v>0</v>
      </c>
      <c r="N101" s="98">
        <f t="shared" si="8"/>
        <v>0</v>
      </c>
      <c r="O101" s="97">
        <f t="shared" si="9"/>
        <v>1</v>
      </c>
      <c r="P101" s="99">
        <f>E101</f>
        <v>25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64">
        <v>2</v>
      </c>
      <c r="E102" s="69"/>
      <c r="F102" s="69">
        <v>100</v>
      </c>
      <c r="G102" s="69"/>
      <c r="H102" s="69"/>
      <c r="I102" s="69"/>
      <c r="J102" s="387">
        <v>53.5</v>
      </c>
      <c r="K102" s="21"/>
      <c r="L102" s="96">
        <f>D102</f>
        <v>2</v>
      </c>
      <c r="M102" s="97">
        <f t="shared" si="6"/>
        <v>0</v>
      </c>
      <c r="N102" s="98">
        <f t="shared" si="8"/>
        <v>0</v>
      </c>
      <c r="O102" s="97">
        <f t="shared" si="9"/>
        <v>0</v>
      </c>
      <c r="P102" s="99">
        <f>E102</f>
        <v>0</v>
      </c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64"/>
      <c r="E103" s="69"/>
      <c r="F103" s="69"/>
      <c r="G103" s="69"/>
      <c r="H103" s="69"/>
      <c r="I103" s="69"/>
      <c r="J103" s="43"/>
      <c r="K103" s="21"/>
      <c r="L103" s="96"/>
      <c r="M103" s="97"/>
      <c r="N103" s="98"/>
      <c r="O103" s="97"/>
      <c r="P103" s="99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64">
        <v>3</v>
      </c>
      <c r="E104" s="69"/>
      <c r="F104" s="69">
        <v>100</v>
      </c>
      <c r="G104" s="69"/>
      <c r="H104" s="69"/>
      <c r="I104" s="69"/>
      <c r="J104" s="387">
        <v>40.5</v>
      </c>
      <c r="K104" s="21"/>
      <c r="L104" s="96">
        <f>D104</f>
        <v>3</v>
      </c>
      <c r="M104" s="97">
        <f t="shared" si="6"/>
        <v>0</v>
      </c>
      <c r="N104" s="98">
        <f t="shared" si="8"/>
        <v>0</v>
      </c>
      <c r="O104" s="97">
        <f t="shared" si="9"/>
        <v>0</v>
      </c>
      <c r="P104" s="99">
        <f>E104</f>
        <v>0</v>
      </c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64">
        <v>1</v>
      </c>
      <c r="E105" s="69"/>
      <c r="F105" s="69">
        <v>100</v>
      </c>
      <c r="G105" s="69"/>
      <c r="H105" s="69"/>
      <c r="I105" s="69"/>
      <c r="J105" s="387">
        <v>52</v>
      </c>
      <c r="K105" s="21"/>
      <c r="L105" s="96">
        <f>D105</f>
        <v>1</v>
      </c>
      <c r="M105" s="97">
        <f t="shared" si="6"/>
        <v>0</v>
      </c>
      <c r="N105" s="98">
        <f t="shared" si="8"/>
        <v>0</v>
      </c>
      <c r="O105" s="97">
        <f t="shared" si="9"/>
        <v>0</v>
      </c>
      <c r="P105" s="99">
        <f>E105</f>
        <v>0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64">
        <v>1</v>
      </c>
      <c r="E106" s="69"/>
      <c r="F106" s="69">
        <v>100</v>
      </c>
      <c r="G106" s="69"/>
      <c r="H106" s="69"/>
      <c r="I106" s="69"/>
      <c r="J106" s="387">
        <v>44</v>
      </c>
      <c r="K106" s="21"/>
      <c r="L106" s="96">
        <f>D106</f>
        <v>1</v>
      </c>
      <c r="M106" s="97">
        <f t="shared" si="6"/>
        <v>0</v>
      </c>
      <c r="N106" s="98">
        <f t="shared" si="8"/>
        <v>0</v>
      </c>
      <c r="O106" s="97">
        <f t="shared" si="9"/>
        <v>0</v>
      </c>
      <c r="P106" s="99">
        <f>E106</f>
        <v>0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64">
        <v>1</v>
      </c>
      <c r="E107" s="69"/>
      <c r="F107" s="69">
        <v>100</v>
      </c>
      <c r="G107" s="69"/>
      <c r="H107" s="69"/>
      <c r="I107" s="69"/>
      <c r="J107" s="387">
        <v>41</v>
      </c>
      <c r="K107" s="21"/>
      <c r="L107" s="96">
        <f>D107</f>
        <v>1</v>
      </c>
      <c r="M107" s="97">
        <f t="shared" si="6"/>
        <v>0</v>
      </c>
      <c r="N107" s="98">
        <f t="shared" si="8"/>
        <v>0</v>
      </c>
      <c r="O107" s="97">
        <f t="shared" si="9"/>
        <v>0</v>
      </c>
      <c r="P107" s="99">
        <f>E107</f>
        <v>0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64"/>
      <c r="E108" s="69"/>
      <c r="F108" s="69"/>
      <c r="G108" s="69"/>
      <c r="H108" s="69"/>
      <c r="I108" s="69"/>
      <c r="J108" s="43"/>
      <c r="K108" s="21"/>
      <c r="L108" s="96"/>
      <c r="M108" s="97"/>
      <c r="N108" s="98"/>
      <c r="O108" s="97"/>
      <c r="P108" s="99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64">
        <v>1</v>
      </c>
      <c r="E109" s="69"/>
      <c r="F109" s="69"/>
      <c r="G109" s="69">
        <v>100</v>
      </c>
      <c r="H109" s="69"/>
      <c r="I109" s="69"/>
      <c r="J109" s="387">
        <v>62</v>
      </c>
      <c r="K109" s="21"/>
      <c r="L109" s="96">
        <f>D109</f>
        <v>1</v>
      </c>
      <c r="M109" s="97">
        <f t="shared" si="6"/>
        <v>1</v>
      </c>
      <c r="N109" s="98">
        <f t="shared" si="8"/>
        <v>100</v>
      </c>
      <c r="O109" s="97">
        <f t="shared" si="9"/>
        <v>0</v>
      </c>
      <c r="P109" s="99">
        <f>E109</f>
        <v>0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64">
        <v>1</v>
      </c>
      <c r="E110" s="69"/>
      <c r="F110" s="69">
        <v>100</v>
      </c>
      <c r="G110" s="69"/>
      <c r="H110" s="69"/>
      <c r="I110" s="69"/>
      <c r="J110" s="391">
        <v>64</v>
      </c>
      <c r="K110" s="21"/>
      <c r="L110" s="96">
        <f>D110</f>
        <v>1</v>
      </c>
      <c r="M110" s="97">
        <f t="shared" si="6"/>
        <v>0</v>
      </c>
      <c r="N110" s="98">
        <f t="shared" si="8"/>
        <v>0</v>
      </c>
      <c r="O110" s="97">
        <f t="shared" si="9"/>
        <v>0</v>
      </c>
      <c r="P110" s="99">
        <f>E110</f>
        <v>0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64">
        <v>1</v>
      </c>
      <c r="E111" s="69"/>
      <c r="F111" s="69"/>
      <c r="G111" s="69">
        <v>100</v>
      </c>
      <c r="H111" s="69"/>
      <c r="I111" s="69"/>
      <c r="J111" s="387">
        <v>74</v>
      </c>
      <c r="K111" s="21"/>
      <c r="L111" s="96">
        <f>D111</f>
        <v>1</v>
      </c>
      <c r="M111" s="97">
        <f t="shared" si="6"/>
        <v>1</v>
      </c>
      <c r="N111" s="98">
        <f t="shared" si="8"/>
        <v>100</v>
      </c>
      <c r="O111" s="97">
        <f t="shared" si="9"/>
        <v>0</v>
      </c>
      <c r="P111" s="99">
        <f>E111</f>
        <v>0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74">
        <v>1</v>
      </c>
      <c r="E112" s="78"/>
      <c r="F112" s="78"/>
      <c r="G112" s="78">
        <v>100</v>
      </c>
      <c r="H112" s="78"/>
      <c r="I112" s="79"/>
      <c r="J112" s="390">
        <v>69</v>
      </c>
      <c r="K112" s="21"/>
      <c r="L112" s="96">
        <f>D112</f>
        <v>1</v>
      </c>
      <c r="M112" s="97">
        <f t="shared" si="6"/>
        <v>1</v>
      </c>
      <c r="N112" s="98">
        <f t="shared" si="8"/>
        <v>100</v>
      </c>
      <c r="O112" s="97">
        <f t="shared" si="9"/>
        <v>0</v>
      </c>
      <c r="P112" s="99">
        <f>E112</f>
        <v>0</v>
      </c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64">
        <v>8</v>
      </c>
      <c r="E113" s="129">
        <v>37.5</v>
      </c>
      <c r="F113" s="129">
        <v>62.5</v>
      </c>
      <c r="G113" s="129"/>
      <c r="H113" s="128"/>
      <c r="I113" s="128"/>
      <c r="J113" s="390">
        <v>34.299999999999997</v>
      </c>
      <c r="K113" s="21"/>
      <c r="L113" s="96">
        <f>D113</f>
        <v>8</v>
      </c>
      <c r="M113" s="97">
        <f t="shared" si="6"/>
        <v>0</v>
      </c>
      <c r="N113" s="98">
        <f t="shared" si="8"/>
        <v>0</v>
      </c>
      <c r="O113" s="115">
        <f t="shared" si="9"/>
        <v>3</v>
      </c>
      <c r="P113" s="99">
        <f>E113</f>
        <v>37.5</v>
      </c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63"/>
      <c r="E114" s="130"/>
      <c r="F114" s="134"/>
      <c r="G114" s="134"/>
      <c r="H114" s="130"/>
      <c r="I114" s="84"/>
      <c r="J114" s="45"/>
      <c r="K114" s="21"/>
      <c r="L114" s="100"/>
      <c r="M114" s="101"/>
      <c r="N114" s="102"/>
      <c r="O114" s="101"/>
      <c r="P114" s="103"/>
    </row>
    <row r="115" spans="1:16" s="1" customFormat="1" ht="15" customHeight="1" thickBot="1" x14ac:dyDescent="0.3">
      <c r="A115" s="40"/>
      <c r="B115" s="56"/>
      <c r="C115" s="37" t="s">
        <v>107</v>
      </c>
      <c r="D115" s="75">
        <f>SUM(D116:D124)</f>
        <v>9</v>
      </c>
      <c r="E115" s="38">
        <v>6.25</v>
      </c>
      <c r="F115" s="38">
        <v>62.5</v>
      </c>
      <c r="G115" s="38">
        <v>18.75</v>
      </c>
      <c r="H115" s="38">
        <v>0</v>
      </c>
      <c r="I115" s="38">
        <v>12.5</v>
      </c>
      <c r="J115" s="39">
        <f>AVERAGE(J116:J124)</f>
        <v>60.45</v>
      </c>
      <c r="K115" s="21"/>
      <c r="L115" s="110">
        <f>D115</f>
        <v>9</v>
      </c>
      <c r="M115" s="111">
        <f>SUM(M116:M124)</f>
        <v>3</v>
      </c>
      <c r="N115" s="112">
        <f t="shared" si="8"/>
        <v>31.25</v>
      </c>
      <c r="O115" s="111">
        <f>SUM(O116:O124)</f>
        <v>1</v>
      </c>
      <c r="P115" s="113">
        <f>E115</f>
        <v>6.25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75">
        <v>2</v>
      </c>
      <c r="E116" s="76"/>
      <c r="F116" s="76">
        <v>50</v>
      </c>
      <c r="G116" s="76">
        <v>50</v>
      </c>
      <c r="H116" s="76"/>
      <c r="I116" s="76"/>
      <c r="J116" s="386">
        <v>65.5</v>
      </c>
      <c r="K116" s="21"/>
      <c r="L116" s="92">
        <f>D116</f>
        <v>2</v>
      </c>
      <c r="M116" s="93">
        <f t="shared" si="6"/>
        <v>1</v>
      </c>
      <c r="N116" s="94">
        <f t="shared" si="8"/>
        <v>50</v>
      </c>
      <c r="O116" s="93">
        <f t="shared" ref="O116:O124" si="10">P116*L116/100</f>
        <v>0</v>
      </c>
      <c r="P116" s="95">
        <f>E116</f>
        <v>0</v>
      </c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64">
        <v>4</v>
      </c>
      <c r="E117" s="69">
        <v>25</v>
      </c>
      <c r="F117" s="69">
        <v>50</v>
      </c>
      <c r="G117" s="69">
        <v>25</v>
      </c>
      <c r="H117" s="69"/>
      <c r="I117" s="69"/>
      <c r="J117" s="387">
        <v>52.8</v>
      </c>
      <c r="K117" s="21"/>
      <c r="L117" s="96">
        <f>D117</f>
        <v>4</v>
      </c>
      <c r="M117" s="97">
        <f t="shared" si="6"/>
        <v>1</v>
      </c>
      <c r="N117" s="98">
        <f t="shared" si="8"/>
        <v>25</v>
      </c>
      <c r="O117" s="97">
        <f t="shared" si="10"/>
        <v>1</v>
      </c>
      <c r="P117" s="99">
        <f>E117</f>
        <v>25</v>
      </c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64">
        <v>2</v>
      </c>
      <c r="E118" s="69"/>
      <c r="F118" s="69">
        <v>50</v>
      </c>
      <c r="G118" s="69"/>
      <c r="H118" s="69"/>
      <c r="I118" s="69">
        <v>50</v>
      </c>
      <c r="J118" s="387">
        <v>82.5</v>
      </c>
      <c r="K118" s="21"/>
      <c r="L118" s="96">
        <f>D118</f>
        <v>2</v>
      </c>
      <c r="M118" s="97">
        <f t="shared" si="6"/>
        <v>1</v>
      </c>
      <c r="N118" s="98">
        <f t="shared" si="8"/>
        <v>50</v>
      </c>
      <c r="O118" s="97">
        <f t="shared" si="10"/>
        <v>0</v>
      </c>
      <c r="P118" s="99">
        <f>E118</f>
        <v>0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64"/>
      <c r="E119" s="69"/>
      <c r="F119" s="69"/>
      <c r="G119" s="69"/>
      <c r="H119" s="69"/>
      <c r="I119" s="69"/>
      <c r="J119" s="43"/>
      <c r="K119" s="21"/>
      <c r="L119" s="96"/>
      <c r="M119" s="97"/>
      <c r="N119" s="98"/>
      <c r="O119" s="97"/>
      <c r="P119" s="99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64"/>
      <c r="E120" s="69"/>
      <c r="F120" s="69"/>
      <c r="G120" s="69"/>
      <c r="H120" s="69"/>
      <c r="I120" s="69"/>
      <c r="J120" s="43"/>
      <c r="K120" s="21"/>
      <c r="L120" s="96"/>
      <c r="M120" s="97"/>
      <c r="N120" s="98"/>
      <c r="O120" s="97"/>
      <c r="P120" s="99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64"/>
      <c r="E121" s="69"/>
      <c r="F121" s="69"/>
      <c r="G121" s="69"/>
      <c r="H121" s="69"/>
      <c r="I121" s="69"/>
      <c r="J121" s="43"/>
      <c r="K121" s="21"/>
      <c r="L121" s="96"/>
      <c r="M121" s="97"/>
      <c r="N121" s="98"/>
      <c r="O121" s="97"/>
      <c r="P121" s="99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64"/>
      <c r="E122" s="69"/>
      <c r="F122" s="69"/>
      <c r="G122" s="69"/>
      <c r="H122" s="69"/>
      <c r="I122" s="69"/>
      <c r="J122" s="43"/>
      <c r="K122" s="21"/>
      <c r="L122" s="96"/>
      <c r="M122" s="97"/>
      <c r="N122" s="98"/>
      <c r="O122" s="97"/>
      <c r="P122" s="104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64"/>
      <c r="E123" s="133"/>
      <c r="F123" s="133"/>
      <c r="G123" s="133"/>
      <c r="H123" s="133"/>
      <c r="I123" s="133"/>
      <c r="J123" s="46"/>
      <c r="K123" s="21"/>
      <c r="L123" s="96"/>
      <c r="M123" s="97"/>
      <c r="N123" s="98"/>
      <c r="O123" s="97"/>
      <c r="P123" s="99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65">
        <v>1</v>
      </c>
      <c r="E124" s="130"/>
      <c r="F124" s="130">
        <v>100</v>
      </c>
      <c r="G124" s="130"/>
      <c r="H124" s="130"/>
      <c r="I124" s="84"/>
      <c r="J124" s="389">
        <v>41</v>
      </c>
      <c r="K124" s="21"/>
      <c r="L124" s="105">
        <f>D124</f>
        <v>1</v>
      </c>
      <c r="M124" s="106">
        <f t="shared" si="6"/>
        <v>0</v>
      </c>
      <c r="N124" s="107">
        <f t="shared" si="8"/>
        <v>0</v>
      </c>
      <c r="O124" s="106">
        <f t="shared" si="10"/>
        <v>0</v>
      </c>
      <c r="P124" s="108">
        <f>E124</f>
        <v>0</v>
      </c>
    </row>
    <row r="125" spans="1:16" ht="15" customHeight="1" x14ac:dyDescent="0.25">
      <c r="A125" s="6"/>
      <c r="B125" s="6"/>
      <c r="C125" s="6"/>
      <c r="D125" s="437" t="s">
        <v>98</v>
      </c>
      <c r="E125" s="437"/>
      <c r="F125" s="437"/>
      <c r="G125" s="437"/>
      <c r="H125" s="437"/>
      <c r="I125" s="437"/>
      <c r="J125" s="57">
        <f>AVERAGE(J7,J9:J16,J18:J29,J31:J47,J49:J67,J69:J82,J84:J114,J116:J124)</f>
        <v>57.183962264150949</v>
      </c>
      <c r="K125" s="4"/>
      <c r="N125" s="109"/>
      <c r="O125" s="109"/>
      <c r="P125" s="109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ellIs" dxfId="15" priority="1" stopIfTrue="1" operator="equal">
      <formula>$J$125</formula>
    </cfRule>
    <cfRule type="containsBlanks" dxfId="14" priority="426" stopIfTrue="1">
      <formula>LEN(TRIM(J6))=0</formula>
    </cfRule>
    <cfRule type="cellIs" dxfId="13" priority="427" stopIfTrue="1" operator="lessThan">
      <formula>50</formula>
    </cfRule>
    <cfRule type="cellIs" dxfId="12" priority="428" stopIfTrue="1" operator="between">
      <formula>$J$125</formula>
      <formula>50</formula>
    </cfRule>
    <cfRule type="cellIs" dxfId="11" priority="429" stopIfTrue="1" operator="between">
      <formula>75</formula>
      <formula>$J$125</formula>
    </cfRule>
    <cfRule type="cellIs" dxfId="10" priority="439" stopIfTrue="1" operator="greaterThanOrEqual">
      <formula>75</formula>
    </cfRule>
  </conditionalFormatting>
  <conditionalFormatting sqref="O7:P124">
    <cfRule type="containsBlanks" dxfId="9" priority="10">
      <formula>LEN(TRIM(O7))=0</formula>
    </cfRule>
    <cfRule type="cellIs" dxfId="8" priority="11" operator="equal">
      <formula>10</formula>
    </cfRule>
    <cfRule type="cellIs" dxfId="7" priority="13" operator="equal">
      <formula>0</formula>
    </cfRule>
    <cfRule type="cellIs" dxfId="6" priority="15" operator="between">
      <formula>0.09</formula>
      <formula>10</formula>
    </cfRule>
    <cfRule type="cellIs" dxfId="5" priority="16" operator="greaterThanOrEqual">
      <formula>10</formula>
    </cfRule>
  </conditionalFormatting>
  <conditionalFormatting sqref="N7:N124">
    <cfRule type="containsBlanks" dxfId="4" priority="9">
      <formula>LEN(TRIM(N7))=0</formula>
    </cfRule>
    <cfRule type="cellIs" dxfId="3" priority="435" operator="lessThan">
      <formula>50</formula>
    </cfRule>
    <cfRule type="cellIs" dxfId="2" priority="436" operator="between">
      <formula>50</formula>
      <formula>50.004</formula>
    </cfRule>
    <cfRule type="cellIs" dxfId="1" priority="437" operator="between">
      <formula>50</formula>
      <formula>90</formula>
    </cfRule>
    <cfRule type="cellIs" dxfId="0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География-11 2018-2021</vt:lpstr>
      <vt:lpstr>География-11 2018 расклад</vt:lpstr>
      <vt:lpstr>География-11 2019 расклад</vt:lpstr>
      <vt:lpstr>География-11 2020 расклад</vt:lpstr>
      <vt:lpstr>География-11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2022-03-25T12:35:10Z</dcterms:modified>
</cp:coreProperties>
</file>